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 Bowman Inceptio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4"/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24" customWidth="1"/>
    <col min="4" max="4" width="28" customWidth="1"/>
    <col min="5" max="5" width="5" customWidth="1"/>
    <col min="6" max="6" width="16" customWidth="1"/>
  </cols>
  <sheetData>
    <row r="1">
      <c r="A1" t="inlineStr">
        <is>
          <t xml:space="preserve">number</t>
        </is>
      </c>
      <c r="B1" t="inlineStr">
        <is>
          <t xml:space="preserve">player</t>
        </is>
      </c>
      <c r="C1" t="inlineStr">
        <is>
          <t xml:space="preserve">team</t>
        </is>
      </c>
      <c r="D1" t="inlineStr">
        <is>
          <t xml:space="preserve">section</t>
        </is>
      </c>
      <c r="E1" t="inlineStr">
        <is>
          <t xml:space="preserve">rc</t>
        </is>
      </c>
      <c r="F1" t="inlineStr">
        <is>
          <t xml:space="preserve">live listings</t>
        </is>
      </c>
    </row>
    <row r="2">
      <c r="A2" t="inlineStr">
        <is>
          <t xml:space="preserve">1</t>
        </is>
      </c>
      <c r="B2" t="inlineStr">
        <is>
          <t xml:space="preserve">Jackson Merrill</t>
        </is>
      </c>
      <c r="C2" t="inlineStr">
        <is>
          <t xml:space="preserve">San Diego Padres</t>
        </is>
      </c>
      <c r="D2" t="inlineStr">
        <is>
          <t xml:space="preserve">Base</t>
        </is>
      </c>
      <c r="F2" t="str">
        <f>HYPERLINK("https://www.ebay.com/sch/i.html?_nkw=2023+Bowman+Inception+Jackson+Merrill&amp;mkcid=1&amp;mkrid=711-53200-19255-0&amp;siteid=0&amp;campid=5339157451&amp;toolid=10001&amp;mkevt=1&amp;customid=checklist-xlsx","Find on eBay")</f>
        <v>Find on eBay</v>
      </c>
    </row>
    <row r="3">
      <c r="A3" t="inlineStr">
        <is>
          <t xml:space="preserve">10</t>
        </is>
      </c>
      <c r="B3" t="inlineStr">
        <is>
          <t xml:space="preserve">Druw Jones</t>
        </is>
      </c>
      <c r="C3" t="inlineStr">
        <is>
          <t xml:space="preserve">Arizona Diamondbacks</t>
        </is>
      </c>
      <c r="D3" t="inlineStr">
        <is>
          <t xml:space="preserve">Base</t>
        </is>
      </c>
      <c r="F3" t="str">
        <f>HYPERLINK("https://www.ebay.com/sch/i.html?_nkw=2023+Bowman+Inception+Druw+Jones&amp;mkcid=1&amp;mkrid=711-53200-19255-0&amp;siteid=0&amp;campid=5339157451&amp;toolid=10001&amp;mkevt=1&amp;customid=checklist-xlsx","Find on eBay")</f>
        <v>Find on eBay</v>
      </c>
    </row>
    <row r="4">
      <c r="A4" t="inlineStr">
        <is>
          <t xml:space="preserve">100</t>
        </is>
      </c>
      <c r="B4" t="inlineStr">
        <is>
          <t xml:space="preserve">Justin Crawford</t>
        </is>
      </c>
      <c r="C4" t="inlineStr">
        <is>
          <t xml:space="preserve">Philadelphia Phillies</t>
        </is>
      </c>
      <c r="D4" t="inlineStr">
        <is>
          <t xml:space="preserve">Base</t>
        </is>
      </c>
      <c r="F4" t="str">
        <f>HYPERLINK("https://www.ebay.com/sch/i.html?_nkw=2023+Bowman+Inception+Justin+Crawford&amp;mkcid=1&amp;mkrid=711-53200-19255-0&amp;siteid=0&amp;campid=5339157451&amp;toolid=10001&amp;mkevt=1&amp;customid=checklist-xlsx","Find on eBay")</f>
        <v>Find on eBay</v>
      </c>
    </row>
    <row r="5">
      <c r="A5" t="inlineStr">
        <is>
          <t xml:space="preserve">11</t>
        </is>
      </c>
      <c r="B5" t="inlineStr">
        <is>
          <t xml:space="preserve">Derniche Valdez</t>
        </is>
      </c>
      <c r="C5" t="inlineStr">
        <is>
          <t xml:space="preserve">Chicago Cubs</t>
        </is>
      </c>
      <c r="D5" t="inlineStr">
        <is>
          <t xml:space="preserve">Base</t>
        </is>
      </c>
      <c r="F5" t="str">
        <f>HYPERLINK("https://www.ebay.com/sch/i.html?_nkw=2023+Bowman+Inception+Derniche+Valdez&amp;mkcid=1&amp;mkrid=711-53200-19255-0&amp;siteid=0&amp;campid=5339157451&amp;toolid=10001&amp;mkevt=1&amp;customid=checklist-xlsx","Find on eBay")</f>
        <v>Find on eBay</v>
      </c>
    </row>
    <row r="6">
      <c r="A6" t="inlineStr">
        <is>
          <t xml:space="preserve">12</t>
        </is>
      </c>
      <c r="B6" t="inlineStr">
        <is>
          <t xml:space="preserve">Tucker Toman</t>
        </is>
      </c>
      <c r="C6" t="inlineStr">
        <is>
          <t xml:space="preserve">Toronto Blue Jays</t>
        </is>
      </c>
      <c r="D6" t="inlineStr">
        <is>
          <t xml:space="preserve">Base</t>
        </is>
      </c>
      <c r="F6" t="str">
        <f>HYPERLINK("https://www.ebay.com/sch/i.html?_nkw=2023+Bowman+Inception+Tucker+Toman&amp;mkcid=1&amp;mkrid=711-53200-19255-0&amp;siteid=0&amp;campid=5339157451&amp;toolid=10001&amp;mkevt=1&amp;customid=checklist-xlsx","Find on eBay")</f>
        <v>Find on eBay</v>
      </c>
    </row>
    <row r="7">
      <c r="A7" t="inlineStr">
        <is>
          <t xml:space="preserve">13</t>
        </is>
      </c>
      <c r="B7" t="inlineStr">
        <is>
          <t xml:space="preserve">Marcelo Mayer</t>
        </is>
      </c>
      <c r="C7" t="inlineStr">
        <is>
          <t xml:space="preserve">Boston Red Sox</t>
        </is>
      </c>
      <c r="D7" t="inlineStr">
        <is>
          <t xml:space="preserve">Base</t>
        </is>
      </c>
      <c r="F7" t="str">
        <f>HYPERLINK("https://www.ebay.com/sch/i.html?_nkw=2023+Bowman+Inception+Marcelo+Mayer&amp;mkcid=1&amp;mkrid=711-53200-19255-0&amp;siteid=0&amp;campid=5339157451&amp;toolid=10001&amp;mkevt=1&amp;customid=checklist-xlsx","Find on eBay")</f>
        <v>Find on eBay</v>
      </c>
    </row>
    <row r="8">
      <c r="A8" t="inlineStr">
        <is>
          <t xml:space="preserve">14</t>
        </is>
      </c>
      <c r="B8" t="inlineStr">
        <is>
          <t xml:space="preserve">Hendry Chivilli</t>
        </is>
      </c>
      <c r="C8" t="inlineStr">
        <is>
          <t xml:space="preserve">Minnesota Twins</t>
        </is>
      </c>
      <c r="D8" t="inlineStr">
        <is>
          <t xml:space="preserve">Base</t>
        </is>
      </c>
      <c r="F8" t="str">
        <f>HYPERLINK("https://www.ebay.com/sch/i.html?_nkw=2023+Bowman+Inception+Hendry+Chivilli&amp;mkcid=1&amp;mkrid=711-53200-19255-0&amp;siteid=0&amp;campid=5339157451&amp;toolid=10001&amp;mkevt=1&amp;customid=checklist-xlsx","Find on eBay")</f>
        <v>Find on eBay</v>
      </c>
    </row>
    <row r="9">
      <c r="A9" t="inlineStr">
        <is>
          <t xml:space="preserve">15</t>
        </is>
      </c>
      <c r="B9" t="inlineStr">
        <is>
          <t xml:space="preserve">Carson Williams</t>
        </is>
      </c>
      <c r="C9" t="inlineStr">
        <is>
          <t xml:space="preserve">Tampa Bay Rays</t>
        </is>
      </c>
      <c r="D9" t="inlineStr">
        <is>
          <t xml:space="preserve">Base</t>
        </is>
      </c>
      <c r="F9" t="str">
        <f>HYPERLINK("https://www.ebay.com/sch/i.html?_nkw=2023+Bowman+Inception+Carson+Williams&amp;mkcid=1&amp;mkrid=711-53200-19255-0&amp;siteid=0&amp;campid=5339157451&amp;toolid=10001&amp;mkevt=1&amp;customid=checklist-xlsx","Find on eBay")</f>
        <v>Find on eBay</v>
      </c>
    </row>
    <row r="10">
      <c r="A10" t="inlineStr">
        <is>
          <t xml:space="preserve">16</t>
        </is>
      </c>
      <c r="B10" t="inlineStr">
        <is>
          <t xml:space="preserve">Braylin Tavera</t>
        </is>
      </c>
      <c r="C10" t="inlineStr">
        <is>
          <t xml:space="preserve">Baltimore Orioles</t>
        </is>
      </c>
      <c r="D10" t="inlineStr">
        <is>
          <t xml:space="preserve">Base</t>
        </is>
      </c>
      <c r="F10" t="str">
        <f>HYPERLINK("https://www.ebay.com/sch/i.html?_nkw=2023+Bowman+Inception+Braylin+Tavera&amp;mkcid=1&amp;mkrid=711-53200-19255-0&amp;siteid=0&amp;campid=5339157451&amp;toolid=10001&amp;mkevt=1&amp;customid=checklist-xlsx","Find on eBay")</f>
        <v>Find on eBay</v>
      </c>
    </row>
    <row r="11">
      <c r="A11" t="inlineStr">
        <is>
          <t xml:space="preserve">17</t>
        </is>
      </c>
      <c r="B11" t="inlineStr">
        <is>
          <t xml:space="preserve">Noelvi Marte</t>
        </is>
      </c>
      <c r="C11" t="inlineStr">
        <is>
          <t xml:space="preserve">Cincinnati Reds</t>
        </is>
      </c>
      <c r="D11" t="inlineStr">
        <is>
          <t xml:space="preserve">Base</t>
        </is>
      </c>
      <c r="F11" t="str">
        <f>HYPERLINK("https://www.ebay.com/sch/i.html?_nkw=2023+Bowman+Inception+Noelvi+Marte&amp;mkcid=1&amp;mkrid=711-53200-19255-0&amp;siteid=0&amp;campid=5339157451&amp;toolid=10001&amp;mkevt=1&amp;customid=checklist-xlsx","Find on eBay")</f>
        <v>Find on eBay</v>
      </c>
    </row>
    <row r="12">
      <c r="A12" t="inlineStr">
        <is>
          <t xml:space="preserve">18</t>
        </is>
      </c>
      <c r="B12" t="inlineStr">
        <is>
          <t xml:space="preserve">Jonathan Mejia</t>
        </is>
      </c>
      <c r="C12" t="inlineStr">
        <is>
          <t xml:space="preserve">St. Louis Cardinals</t>
        </is>
      </c>
      <c r="D12" t="inlineStr">
        <is>
          <t xml:space="preserve">Base</t>
        </is>
      </c>
      <c r="F12" t="str">
        <f>HYPERLINK("https://www.ebay.com/sch/i.html?_nkw=2023+Bowman+Inception+Jonathan+Mejia&amp;mkcid=1&amp;mkrid=711-53200-19255-0&amp;siteid=0&amp;campid=5339157451&amp;toolid=10001&amp;mkevt=1&amp;customid=checklist-xlsx","Find on eBay")</f>
        <v>Find on eBay</v>
      </c>
    </row>
    <row r="13">
      <c r="A13" t="inlineStr">
        <is>
          <t xml:space="preserve">19</t>
        </is>
      </c>
      <c r="B13" t="inlineStr">
        <is>
          <t xml:space="preserve">Jackson Chourio</t>
        </is>
      </c>
      <c r="C13" t="inlineStr">
        <is>
          <t xml:space="preserve">Milwaukee Brewers</t>
        </is>
      </c>
      <c r="D13" t="inlineStr">
        <is>
          <t xml:space="preserve">Base</t>
        </is>
      </c>
      <c r="F13" t="str">
        <f>HYPERLINK("https://www.ebay.com/sch/i.html?_nkw=2023+Bowman+Inception+Jackson+Chourio&amp;mkcid=1&amp;mkrid=711-53200-19255-0&amp;siteid=0&amp;campid=5339157451&amp;toolid=10001&amp;mkevt=1&amp;customid=checklist-xlsx","Find on eBay")</f>
        <v>Find on eBay</v>
      </c>
    </row>
    <row r="14">
      <c r="A14" t="inlineStr">
        <is>
          <t xml:space="preserve">2</t>
        </is>
      </c>
      <c r="B14" t="inlineStr">
        <is>
          <t xml:space="preserve">Brock Jones</t>
        </is>
      </c>
      <c r="C14" t="inlineStr">
        <is>
          <t xml:space="preserve">Tampa Bay Rays</t>
        </is>
      </c>
      <c r="D14" t="inlineStr">
        <is>
          <t xml:space="preserve">Base</t>
        </is>
      </c>
      <c r="F14" t="str">
        <f>HYPERLINK("https://www.ebay.com/sch/i.html?_nkw=2023+Bowman+Inception+Brock+Jones&amp;mkcid=1&amp;mkrid=711-53200-19255-0&amp;siteid=0&amp;campid=5339157451&amp;toolid=10001&amp;mkevt=1&amp;customid=checklist-xlsx","Find on eBay")</f>
        <v>Find on eBay</v>
      </c>
    </row>
    <row r="15">
      <c r="A15" t="inlineStr">
        <is>
          <t xml:space="preserve">20</t>
        </is>
      </c>
      <c r="B15" t="inlineStr">
        <is>
          <t xml:space="preserve">Cayden Wallace</t>
        </is>
      </c>
      <c r="C15" t="inlineStr">
        <is>
          <t xml:space="preserve">Kansas City Royals</t>
        </is>
      </c>
      <c r="D15" t="inlineStr">
        <is>
          <t xml:space="preserve">Base</t>
        </is>
      </c>
      <c r="F15" t="str">
        <f>HYPERLINK("https://www.ebay.com/sch/i.html?_nkw=2023+Bowman+Inception+Cayden+Wallace&amp;mkcid=1&amp;mkrid=711-53200-19255-0&amp;siteid=0&amp;campid=5339157451&amp;toolid=10001&amp;mkevt=1&amp;customid=checklist-xlsx","Find on eBay")</f>
        <v>Find on eBay</v>
      </c>
    </row>
    <row r="16">
      <c r="A16" t="inlineStr">
        <is>
          <t xml:space="preserve">21</t>
        </is>
      </c>
      <c r="B16" t="inlineStr">
        <is>
          <t xml:space="preserve">Elijah Green</t>
        </is>
      </c>
      <c r="C16" t="inlineStr">
        <is>
          <t xml:space="preserve">Washington Nationals</t>
        </is>
      </c>
      <c r="D16" t="inlineStr">
        <is>
          <t xml:space="preserve">Base</t>
        </is>
      </c>
      <c r="F16" t="str">
        <f>HYPERLINK("https://www.ebay.com/sch/i.html?_nkw=2023+Bowman+Inception+Elijah+Green&amp;mkcid=1&amp;mkrid=711-53200-19255-0&amp;siteid=0&amp;campid=5339157451&amp;toolid=10001&amp;mkevt=1&amp;customid=checklist-xlsx","Find on eBay")</f>
        <v>Find on eBay</v>
      </c>
    </row>
    <row r="17">
      <c r="A17" t="inlineStr">
        <is>
          <t xml:space="preserve">22</t>
        </is>
      </c>
      <c r="B17" t="inlineStr">
        <is>
          <t xml:space="preserve">Mason Auer</t>
        </is>
      </c>
      <c r="C17" t="inlineStr">
        <is>
          <t xml:space="preserve">Tampa Bay Rays</t>
        </is>
      </c>
      <c r="D17" t="inlineStr">
        <is>
          <t xml:space="preserve">Base</t>
        </is>
      </c>
      <c r="F17" t="str">
        <f>HYPERLINK("https://www.ebay.com/sch/i.html?_nkw=2023+Bowman+Inception+Mason+Auer&amp;mkcid=1&amp;mkrid=711-53200-19255-0&amp;siteid=0&amp;campid=5339157451&amp;toolid=10001&amp;mkevt=1&amp;customid=checklist-xlsx","Find on eBay")</f>
        <v>Find on eBay</v>
      </c>
    </row>
    <row r="18">
      <c r="A18" t="inlineStr">
        <is>
          <t xml:space="preserve">23</t>
        </is>
      </c>
      <c r="B18" t="inlineStr">
        <is>
          <t xml:space="preserve">Hao Yu Lee</t>
        </is>
      </c>
      <c r="C18" t="inlineStr">
        <is>
          <t xml:space="preserve">Philadelphia Phillies</t>
        </is>
      </c>
      <c r="D18" t="inlineStr">
        <is>
          <t xml:space="preserve">Base</t>
        </is>
      </c>
      <c r="F18" t="str">
        <f>HYPERLINK("https://www.ebay.com/sch/i.html?_nkw=2023+Bowman+Inception+Hao+Yu+Lee&amp;mkcid=1&amp;mkrid=711-53200-19255-0&amp;siteid=0&amp;campid=5339157451&amp;toolid=10001&amp;mkevt=1&amp;customid=checklist-xlsx","Find on eBay")</f>
        <v>Find on eBay</v>
      </c>
    </row>
    <row r="19">
      <c r="A19" t="inlineStr">
        <is>
          <t xml:space="preserve">24</t>
        </is>
      </c>
      <c r="B19" t="inlineStr">
        <is>
          <t xml:space="preserve">Samuel Zavala</t>
        </is>
      </c>
      <c r="C19" t="inlineStr">
        <is>
          <t xml:space="preserve">San Diego Padres</t>
        </is>
      </c>
      <c r="D19" t="inlineStr">
        <is>
          <t xml:space="preserve">Base</t>
        </is>
      </c>
      <c r="F19" t="str">
        <f>HYPERLINK("https://www.ebay.com/sch/i.html?_nkw=2023+Bowman+Inception+Samuel+Zavala&amp;mkcid=1&amp;mkrid=711-53200-19255-0&amp;siteid=0&amp;campid=5339157451&amp;toolid=10001&amp;mkevt=1&amp;customid=checklist-xlsx","Find on eBay")</f>
        <v>Find on eBay</v>
      </c>
    </row>
    <row r="20">
      <c r="A20" t="inlineStr">
        <is>
          <t xml:space="preserve">25</t>
        </is>
      </c>
      <c r="B20" t="inlineStr">
        <is>
          <t xml:space="preserve">Dyan Jorge</t>
        </is>
      </c>
      <c r="C20" t="inlineStr">
        <is>
          <t xml:space="preserve">Colorado Rockies</t>
        </is>
      </c>
      <c r="D20" t="inlineStr">
        <is>
          <t xml:space="preserve">Base</t>
        </is>
      </c>
      <c r="F20" t="str">
        <f>HYPERLINK("https://www.ebay.com/sch/i.html?_nkw=2023+Bowman+Inception+Dyan+Jorge&amp;mkcid=1&amp;mkrid=711-53200-19255-0&amp;siteid=0&amp;campid=5339157451&amp;toolid=10001&amp;mkevt=1&amp;customid=checklist-xlsx","Find on eBay")</f>
        <v>Find on eBay</v>
      </c>
    </row>
    <row r="21">
      <c r="A21" t="inlineStr">
        <is>
          <t xml:space="preserve">26</t>
        </is>
      </c>
      <c r="B21" t="inlineStr">
        <is>
          <t xml:space="preserve">Ambioris Tavarez</t>
        </is>
      </c>
      <c r="C21" t="inlineStr">
        <is>
          <t xml:space="preserve">Atlanta Braves</t>
        </is>
      </c>
      <c r="D21" t="inlineStr">
        <is>
          <t xml:space="preserve">Base</t>
        </is>
      </c>
      <c r="F21" t="str">
        <f>HYPERLINK("https://www.ebay.com/sch/i.html?_nkw=2023+Bowman+Inception+Ambioris+Tavarez&amp;mkcid=1&amp;mkrid=711-53200-19255-0&amp;siteid=0&amp;campid=5339157451&amp;toolid=10001&amp;mkevt=1&amp;customid=checklist-xlsx","Find on eBay")</f>
        <v>Find on eBay</v>
      </c>
    </row>
    <row r="22">
      <c r="A22" t="inlineStr">
        <is>
          <t xml:space="preserve">27</t>
        </is>
      </c>
      <c r="B22" t="inlineStr">
        <is>
          <t xml:space="preserve">Enmanuel Bonilla</t>
        </is>
      </c>
      <c r="C22" t="inlineStr">
        <is>
          <t xml:space="preserve">Toronto Blue Jays</t>
        </is>
      </c>
      <c r="D22" t="inlineStr">
        <is>
          <t xml:space="preserve">Base</t>
        </is>
      </c>
      <c r="F22" t="str">
        <f>HYPERLINK("https://www.ebay.com/sch/i.html?_nkw=2023+Bowman+Inception+Enmanuel+Bonilla&amp;mkcid=1&amp;mkrid=711-53200-19255-0&amp;siteid=0&amp;campid=5339157451&amp;toolid=10001&amp;mkevt=1&amp;customid=checklist-xlsx","Find on eBay")</f>
        <v>Find on eBay</v>
      </c>
    </row>
    <row r="23">
      <c r="A23" t="inlineStr">
        <is>
          <t xml:space="preserve">28</t>
        </is>
      </c>
      <c r="B23" t="inlineStr">
        <is>
          <t xml:space="preserve">Ryan Clifford</t>
        </is>
      </c>
      <c r="C23" t="inlineStr">
        <is>
          <t xml:space="preserve">Houston Astros</t>
        </is>
      </c>
      <c r="D23" t="inlineStr">
        <is>
          <t xml:space="preserve">Base</t>
        </is>
      </c>
      <c r="F23" t="str">
        <f>HYPERLINK("https://www.ebay.com/sch/i.html?_nkw=2023+Bowman+Inception+Ryan+Clifford&amp;mkcid=1&amp;mkrid=711-53200-19255-0&amp;siteid=0&amp;campid=5339157451&amp;toolid=10001&amp;mkevt=1&amp;customid=checklist-xlsx","Find on eBay")</f>
        <v>Find on eBay</v>
      </c>
    </row>
    <row r="24">
      <c r="A24" t="inlineStr">
        <is>
          <t xml:space="preserve">29</t>
        </is>
      </c>
      <c r="B24" t="inlineStr">
        <is>
          <t xml:space="preserve">Alex Ramirez</t>
        </is>
      </c>
      <c r="C24" t="inlineStr">
        <is>
          <t xml:space="preserve">New York Mets</t>
        </is>
      </c>
      <c r="D24" t="inlineStr">
        <is>
          <t xml:space="preserve">Base</t>
        </is>
      </c>
      <c r="F24" t="str">
        <f>HYPERLINK("https://www.ebay.com/sch/i.html?_nkw=2023+Bowman+Inception+Alex+Ramirez&amp;mkcid=1&amp;mkrid=711-53200-19255-0&amp;siteid=0&amp;campid=5339157451&amp;toolid=10001&amp;mkevt=1&amp;customid=checklist-xlsx","Find on eBay")</f>
        <v>Find on eBay</v>
      </c>
    </row>
    <row r="25">
      <c r="A25" t="inlineStr">
        <is>
          <t xml:space="preserve">3</t>
        </is>
      </c>
      <c r="B25" t="inlineStr">
        <is>
          <t xml:space="preserve">Cristian Hernandez</t>
        </is>
      </c>
      <c r="C25" t="inlineStr">
        <is>
          <t xml:space="preserve">Chicago Cubs</t>
        </is>
      </c>
      <c r="D25" t="inlineStr">
        <is>
          <t xml:space="preserve">Base</t>
        </is>
      </c>
      <c r="F25" t="str">
        <f>HYPERLINK("https://www.ebay.com/sch/i.html?_nkw=2023+Bowman+Inception+Cristian+Hernandez&amp;mkcid=1&amp;mkrid=711-53200-19255-0&amp;siteid=0&amp;campid=5339157451&amp;toolid=10001&amp;mkevt=1&amp;customid=checklist-xlsx","Find on eBay")</f>
        <v>Find on eBay</v>
      </c>
    </row>
    <row r="26">
      <c r="A26" t="inlineStr">
        <is>
          <t xml:space="preserve">30</t>
        </is>
      </c>
      <c r="B26" t="inlineStr">
        <is>
          <t xml:space="preserve">Kevin Parada</t>
        </is>
      </c>
      <c r="C26" t="inlineStr">
        <is>
          <t xml:space="preserve">New York Mets</t>
        </is>
      </c>
      <c r="D26" t="inlineStr">
        <is>
          <t xml:space="preserve">Base</t>
        </is>
      </c>
      <c r="F26" t="str">
        <f>HYPERLINK("https://www.ebay.com/sch/i.html?_nkw=2023+Bowman+Inception+Kevin+Parada&amp;mkcid=1&amp;mkrid=711-53200-19255-0&amp;siteid=0&amp;campid=5339157451&amp;toolid=10001&amp;mkevt=1&amp;customid=checklist-xlsx","Find on eBay")</f>
        <v>Find on eBay</v>
      </c>
    </row>
    <row r="27">
      <c r="A27" t="inlineStr">
        <is>
          <t xml:space="preserve">31</t>
        </is>
      </c>
      <c r="B27" t="inlineStr">
        <is>
          <t xml:space="preserve">James Wood</t>
        </is>
      </c>
      <c r="C27" t="inlineStr">
        <is>
          <t xml:space="preserve">Washington Nationals</t>
        </is>
      </c>
      <c r="D27" t="inlineStr">
        <is>
          <t xml:space="preserve">Base</t>
        </is>
      </c>
      <c r="F27" t="str">
        <f>HYPERLINK("https://www.ebay.com/sch/i.html?_nkw=2023+Bowman+Inception+James+Wood&amp;mkcid=1&amp;mkrid=711-53200-19255-0&amp;siteid=0&amp;campid=5339157451&amp;toolid=10001&amp;mkevt=1&amp;customid=checklist-xlsx","Find on eBay")</f>
        <v>Find on eBay</v>
      </c>
    </row>
    <row r="28">
      <c r="A28" t="inlineStr">
        <is>
          <t xml:space="preserve">32</t>
        </is>
      </c>
      <c r="B28" t="inlineStr">
        <is>
          <t xml:space="preserve">Gabriel Gonzalez</t>
        </is>
      </c>
      <c r="C28" t="inlineStr">
        <is>
          <t xml:space="preserve">Seattle Mariners</t>
        </is>
      </c>
      <c r="D28" t="inlineStr">
        <is>
          <t xml:space="preserve">Base</t>
        </is>
      </c>
      <c r="F28" t="str">
        <f>HYPERLINK("https://www.ebay.com/sch/i.html?_nkw=2023+Bowman+Inception+Gabriel+Gonzalez&amp;mkcid=1&amp;mkrid=711-53200-19255-0&amp;siteid=0&amp;campid=5339157451&amp;toolid=10001&amp;mkevt=1&amp;customid=checklist-xlsx","Find on eBay")</f>
        <v>Find on eBay</v>
      </c>
    </row>
    <row r="29">
      <c r="A29" t="inlineStr">
        <is>
          <t xml:space="preserve">33</t>
        </is>
      </c>
      <c r="B29" t="inlineStr">
        <is>
          <t xml:space="preserve">Angel Genao</t>
        </is>
      </c>
      <c r="C29" t="inlineStr">
        <is>
          <t xml:space="preserve">Cleveland Guardians</t>
        </is>
      </c>
      <c r="D29" t="inlineStr">
        <is>
          <t xml:space="preserve">Base</t>
        </is>
      </c>
      <c r="F29" t="str">
        <f>HYPERLINK("https://www.ebay.com/sch/i.html?_nkw=2023+Bowman+Inception+Angel+Genao&amp;mkcid=1&amp;mkrid=711-53200-19255-0&amp;siteid=0&amp;campid=5339157451&amp;toolid=10001&amp;mkevt=1&amp;customid=checklist-xlsx","Find on eBay")</f>
        <v>Find on eBay</v>
      </c>
    </row>
    <row r="30">
      <c r="A30" t="inlineStr">
        <is>
          <t xml:space="preserve">34</t>
        </is>
      </c>
      <c r="B30" t="inlineStr">
        <is>
          <t xml:space="preserve">Cristian Santana</t>
        </is>
      </c>
      <c r="C30" t="inlineStr">
        <is>
          <t xml:space="preserve">Detroit Tigers</t>
        </is>
      </c>
      <c r="D30" t="inlineStr">
        <is>
          <t xml:space="preserve">Base</t>
        </is>
      </c>
      <c r="F30" t="str">
        <f>HYPERLINK("https://www.ebay.com/sch/i.html?_nkw=2023+Bowman+Inception+Cristian+Santana&amp;mkcid=1&amp;mkrid=711-53200-19255-0&amp;siteid=0&amp;campid=5339157451&amp;toolid=10001&amp;mkevt=1&amp;customid=checklist-xlsx","Find on eBay")</f>
        <v>Find on eBay</v>
      </c>
    </row>
    <row r="31">
      <c r="A31" t="inlineStr">
        <is>
          <t xml:space="preserve">35</t>
        </is>
      </c>
      <c r="B31" t="inlineStr">
        <is>
          <t xml:space="preserve">Welbyn Francisca</t>
        </is>
      </c>
      <c r="C31" t="inlineStr">
        <is>
          <t xml:space="preserve">Cleveland Guardians</t>
        </is>
      </c>
      <c r="D31" t="inlineStr">
        <is>
          <t xml:space="preserve">Base</t>
        </is>
      </c>
      <c r="F31" t="str">
        <f>HYPERLINK("https://www.ebay.com/sch/i.html?_nkw=2023+Bowman+Inception+Welbyn+Francisca&amp;mkcid=1&amp;mkrid=711-53200-19255-0&amp;siteid=0&amp;campid=5339157451&amp;toolid=10001&amp;mkevt=1&amp;customid=checklist-xlsx","Find on eBay")</f>
        <v>Find on eBay</v>
      </c>
    </row>
    <row r="32">
      <c r="A32" t="inlineStr">
        <is>
          <t xml:space="preserve">36</t>
        </is>
      </c>
      <c r="B32" t="inlineStr">
        <is>
          <t xml:space="preserve">Max Muncy</t>
        </is>
      </c>
      <c r="C32" t="inlineStr">
        <is>
          <t xml:space="preserve">Oakland Athletics</t>
        </is>
      </c>
      <c r="D32" t="inlineStr">
        <is>
          <t xml:space="preserve">Base</t>
        </is>
      </c>
      <c r="F32" t="str">
        <f>HYPERLINK("https://www.ebay.com/sch/i.html?_nkw=2023+Bowman+Inception+Max+Muncy&amp;mkcid=1&amp;mkrid=711-53200-19255-0&amp;siteid=0&amp;campid=5339157451&amp;toolid=10001&amp;mkevt=1&amp;customid=checklist-xlsx","Find on eBay")</f>
        <v>Find on eBay</v>
      </c>
    </row>
    <row r="33">
      <c r="A33" t="inlineStr">
        <is>
          <t xml:space="preserve">37</t>
        </is>
      </c>
      <c r="B33" t="inlineStr">
        <is>
          <t xml:space="preserve">Sterlin Thompson</t>
        </is>
      </c>
      <c r="C33" t="inlineStr">
        <is>
          <t xml:space="preserve">Colorado Rockies</t>
        </is>
      </c>
      <c r="D33" t="inlineStr">
        <is>
          <t xml:space="preserve">Base</t>
        </is>
      </c>
      <c r="F33" t="str">
        <f>HYPERLINK("https://www.ebay.com/sch/i.html?_nkw=2023+Bowman+Inception+Sterlin+Thompson&amp;mkcid=1&amp;mkrid=711-53200-19255-0&amp;siteid=0&amp;campid=5339157451&amp;toolid=10001&amp;mkevt=1&amp;customid=checklist-xlsx","Find on eBay")</f>
        <v>Find on eBay</v>
      </c>
    </row>
    <row r="34">
      <c r="A34" t="inlineStr">
        <is>
          <t xml:space="preserve">38</t>
        </is>
      </c>
      <c r="B34" t="inlineStr">
        <is>
          <t xml:space="preserve">Jasson Domínguez</t>
        </is>
      </c>
      <c r="C34" t="inlineStr">
        <is>
          <t xml:space="preserve">New York Yankees</t>
        </is>
      </c>
      <c r="D34" t="inlineStr">
        <is>
          <t xml:space="preserve">Base</t>
        </is>
      </c>
      <c r="F34" t="str">
        <f>HYPERLINK("https://www.ebay.com/sch/i.html?_nkw=2023+Bowman+Inception+Jasson+Dom%C3%ADnguez&amp;mkcid=1&amp;mkrid=711-53200-19255-0&amp;siteid=0&amp;campid=5339157451&amp;toolid=10001&amp;mkevt=1&amp;customid=checklist-xlsx","Find on eBay")</f>
        <v>Find on eBay</v>
      </c>
    </row>
    <row r="35">
      <c r="A35" t="inlineStr">
        <is>
          <t xml:space="preserve">39</t>
        </is>
      </c>
      <c r="B35" t="inlineStr">
        <is>
          <t xml:space="preserve">Junior Caminero</t>
        </is>
      </c>
      <c r="C35" t="inlineStr">
        <is>
          <t xml:space="preserve">Tampa Bay Rays</t>
        </is>
      </c>
      <c r="D35" t="inlineStr">
        <is>
          <t xml:space="preserve">Base</t>
        </is>
      </c>
      <c r="F35" t="str">
        <f>HYPERLINK("https://www.ebay.com/sch/i.html?_nkw=2023+Bowman+Inception+Junior+Caminero&amp;mkcid=1&amp;mkrid=711-53200-19255-0&amp;siteid=0&amp;campid=5339157451&amp;toolid=10001&amp;mkevt=1&amp;customid=checklist-xlsx","Find on eBay")</f>
        <v>Find on eBay</v>
      </c>
    </row>
    <row r="36">
      <c r="A36" t="inlineStr">
        <is>
          <t xml:space="preserve">4</t>
        </is>
      </c>
      <c r="B36" t="inlineStr">
        <is>
          <t xml:space="preserve">Chase DeLauter</t>
        </is>
      </c>
      <c r="C36" t="inlineStr">
        <is>
          <t xml:space="preserve">Cleveland Guardians</t>
        </is>
      </c>
      <c r="D36" t="inlineStr">
        <is>
          <t xml:space="preserve">Base</t>
        </is>
      </c>
      <c r="F36" t="str">
        <f>HYPERLINK("https://www.ebay.com/sch/i.html?_nkw=2023+Bowman+Inception+Chase+DeLauter&amp;mkcid=1&amp;mkrid=711-53200-19255-0&amp;siteid=0&amp;campid=5339157451&amp;toolid=10001&amp;mkevt=1&amp;customid=checklist-xlsx","Find on eBay")</f>
        <v>Find on eBay</v>
      </c>
    </row>
    <row r="37">
      <c r="A37" t="inlineStr">
        <is>
          <t xml:space="preserve">40</t>
        </is>
      </c>
      <c r="B37" t="inlineStr">
        <is>
          <t xml:space="preserve">Termarr Johnson</t>
        </is>
      </c>
      <c r="C37" t="inlineStr">
        <is>
          <t xml:space="preserve">Pittsburgh Pirates</t>
        </is>
      </c>
      <c r="D37" t="inlineStr">
        <is>
          <t xml:space="preserve">Base</t>
        </is>
      </c>
      <c r="F37" t="str">
        <f>HYPERLINK("https://www.ebay.com/sch/i.html?_nkw=2023+Bowman+Inception+Termarr+Johnson&amp;mkcid=1&amp;mkrid=711-53200-19255-0&amp;siteid=0&amp;campid=5339157451&amp;toolid=10001&amp;mkevt=1&amp;customid=checklist-xlsx","Find on eBay")</f>
        <v>Find on eBay</v>
      </c>
    </row>
    <row r="38">
      <c r="A38" t="inlineStr">
        <is>
          <t xml:space="preserve">41</t>
        </is>
      </c>
      <c r="B38" t="inlineStr">
        <is>
          <t xml:space="preserve">Luis Guanipa</t>
        </is>
      </c>
      <c r="C38" t="inlineStr">
        <is>
          <t xml:space="preserve">Atlanta Braves</t>
        </is>
      </c>
      <c r="D38" t="inlineStr">
        <is>
          <t xml:space="preserve">Base</t>
        </is>
      </c>
      <c r="F38" t="str">
        <f>HYPERLINK("https://www.ebay.com/sch/i.html?_nkw=2023+Bowman+Inception+Luis+Guanipa&amp;mkcid=1&amp;mkrid=711-53200-19255-0&amp;siteid=0&amp;campid=5339157451&amp;toolid=10001&amp;mkevt=1&amp;customid=checklist-xlsx","Find on eBay")</f>
        <v>Find on eBay</v>
      </c>
    </row>
    <row r="39">
      <c r="A39" t="inlineStr">
        <is>
          <t xml:space="preserve">42</t>
        </is>
      </c>
      <c r="B39" t="inlineStr">
        <is>
          <t xml:space="preserve">Emmanuel Rodriguez</t>
        </is>
      </c>
      <c r="C39" t="inlineStr">
        <is>
          <t xml:space="preserve">Minnesota Twins</t>
        </is>
      </c>
      <c r="D39" t="inlineStr">
        <is>
          <t xml:space="preserve">Base</t>
        </is>
      </c>
      <c r="F39" t="str">
        <f>HYPERLINK("https://www.ebay.com/sch/i.html?_nkw=2023+Bowman+Inception+Emmanuel+Rodriguez&amp;mkcid=1&amp;mkrid=711-53200-19255-0&amp;siteid=0&amp;campid=5339157451&amp;toolid=10001&amp;mkevt=1&amp;customid=checklist-xlsx","Find on eBay")</f>
        <v>Find on eBay</v>
      </c>
    </row>
    <row r="40">
      <c r="A40" t="inlineStr">
        <is>
          <t xml:space="preserve">43</t>
        </is>
      </c>
      <c r="B40" t="inlineStr">
        <is>
          <t xml:space="preserve">Daiverson Gutierrez</t>
        </is>
      </c>
      <c r="C40" t="inlineStr">
        <is>
          <t xml:space="preserve">New York Mets</t>
        </is>
      </c>
      <c r="D40" t="inlineStr">
        <is>
          <t xml:space="preserve">Base</t>
        </is>
      </c>
      <c r="F40" t="str">
        <f>HYPERLINK("https://www.ebay.com/sch/i.html?_nkw=2023+Bowman+Inception+Daiverson+Gutierrez&amp;mkcid=1&amp;mkrid=711-53200-19255-0&amp;siteid=0&amp;campid=5339157451&amp;toolid=10001&amp;mkevt=1&amp;customid=checklist-xlsx","Find on eBay")</f>
        <v>Find on eBay</v>
      </c>
    </row>
    <row r="41">
      <c r="A41" t="inlineStr">
        <is>
          <t xml:space="preserve">44</t>
        </is>
      </c>
      <c r="B41" t="inlineStr">
        <is>
          <t xml:space="preserve">Camilo Diaz</t>
        </is>
      </c>
      <c r="C41" t="inlineStr">
        <is>
          <t xml:space="preserve">Houston Astros</t>
        </is>
      </c>
      <c r="D41" t="inlineStr">
        <is>
          <t xml:space="preserve">Base</t>
        </is>
      </c>
      <c r="F41" t="str">
        <f>HYPERLINK("https://www.ebay.com/sch/i.html?_nkw=2023+Bowman+Inception+Camilo+Diaz&amp;mkcid=1&amp;mkrid=711-53200-19255-0&amp;siteid=0&amp;campid=5339157451&amp;toolid=10001&amp;mkevt=1&amp;customid=checklist-xlsx","Find on eBay")</f>
        <v>Find on eBay</v>
      </c>
    </row>
    <row r="42">
      <c r="A42" t="inlineStr">
        <is>
          <t xml:space="preserve">45</t>
        </is>
      </c>
      <c r="B42" t="inlineStr">
        <is>
          <t xml:space="preserve">Joshua Baez</t>
        </is>
      </c>
      <c r="C42" t="inlineStr">
        <is>
          <t xml:space="preserve">St. Louis Cardinals</t>
        </is>
      </c>
      <c r="D42" t="inlineStr">
        <is>
          <t xml:space="preserve">Base</t>
        </is>
      </c>
      <c r="F42" t="str">
        <f>HYPERLINK("https://www.ebay.com/sch/i.html?_nkw=2023+Bowman+Inception+Joshua+Baez&amp;mkcid=1&amp;mkrid=711-53200-19255-0&amp;siteid=0&amp;campid=5339157451&amp;toolid=10001&amp;mkevt=1&amp;customid=checklist-xlsx","Find on eBay")</f>
        <v>Find on eBay</v>
      </c>
    </row>
    <row r="43">
      <c r="A43" t="inlineStr">
        <is>
          <t xml:space="preserve">46</t>
        </is>
      </c>
      <c r="B43" t="inlineStr">
        <is>
          <t xml:space="preserve">Jose Salas</t>
        </is>
      </c>
      <c r="C43" t="inlineStr">
        <is>
          <t xml:space="preserve">Minnesota Twins</t>
        </is>
      </c>
      <c r="D43" t="inlineStr">
        <is>
          <t xml:space="preserve">Base</t>
        </is>
      </c>
      <c r="F43" t="str">
        <f>HYPERLINK("https://www.ebay.com/sch/i.html?_nkw=2023+Bowman+Inception+Jose+Salas&amp;mkcid=1&amp;mkrid=711-53200-19255-0&amp;siteid=0&amp;campid=5339157451&amp;toolid=10001&amp;mkevt=1&amp;customid=checklist-xlsx","Find on eBay")</f>
        <v>Find on eBay</v>
      </c>
    </row>
    <row r="44">
      <c r="A44" t="inlineStr">
        <is>
          <t xml:space="preserve">47</t>
        </is>
      </c>
      <c r="B44" t="inlineStr">
        <is>
          <t xml:space="preserve">Moises Ballesteros</t>
        </is>
      </c>
      <c r="C44" t="inlineStr">
        <is>
          <t xml:space="preserve">Chicago Cubs</t>
        </is>
      </c>
      <c r="D44" t="inlineStr">
        <is>
          <t xml:space="preserve">Base</t>
        </is>
      </c>
      <c r="F44" t="str">
        <f>HYPERLINK("https://www.ebay.com/sch/i.html?_nkw=2023+Bowman+Inception+Moises+Ballesteros&amp;mkcid=1&amp;mkrid=711-53200-19255-0&amp;siteid=0&amp;campid=5339157451&amp;toolid=10001&amp;mkevt=1&amp;customid=checklist-xlsx","Find on eBay")</f>
        <v>Find on eBay</v>
      </c>
    </row>
    <row r="45">
      <c r="A45" t="inlineStr">
        <is>
          <t xml:space="preserve">48</t>
        </is>
      </c>
      <c r="B45" t="inlineStr">
        <is>
          <t xml:space="preserve">Jesus Baez</t>
        </is>
      </c>
      <c r="C45" t="inlineStr">
        <is>
          <t xml:space="preserve">New York Mets</t>
        </is>
      </c>
      <c r="D45" t="inlineStr">
        <is>
          <t xml:space="preserve">Base</t>
        </is>
      </c>
      <c r="F45" t="str">
        <f>HYPERLINK("https://www.ebay.com/sch/i.html?_nkw=2023+Bowman+Inception+Jesus+Baez&amp;mkcid=1&amp;mkrid=711-53200-19255-0&amp;siteid=0&amp;campid=5339157451&amp;toolid=10001&amp;mkevt=1&amp;customid=checklist-xlsx","Find on eBay")</f>
        <v>Find on eBay</v>
      </c>
    </row>
    <row r="46">
      <c r="A46" t="inlineStr">
        <is>
          <t xml:space="preserve">49</t>
        </is>
      </c>
      <c r="B46" t="inlineStr">
        <is>
          <t xml:space="preserve">Jace Jung</t>
        </is>
      </c>
      <c r="C46" t="inlineStr">
        <is>
          <t xml:space="preserve">Detroit Tigers</t>
        </is>
      </c>
      <c r="D46" t="inlineStr">
        <is>
          <t xml:space="preserve">Base</t>
        </is>
      </c>
      <c r="F46" t="str">
        <f>HYPERLINK("https://www.ebay.com/sch/i.html?_nkw=2023+Bowman+Inception+Jace+Jung&amp;mkcid=1&amp;mkrid=711-53200-19255-0&amp;siteid=0&amp;campid=5339157451&amp;toolid=10001&amp;mkevt=1&amp;customid=checklist-xlsx","Find on eBay")</f>
        <v>Find on eBay</v>
      </c>
    </row>
    <row r="47">
      <c r="A47" t="inlineStr">
        <is>
          <t xml:space="preserve">5</t>
        </is>
      </c>
      <c r="B47" t="inlineStr">
        <is>
          <t xml:space="preserve">Michael Arroyo</t>
        </is>
      </c>
      <c r="C47" t="inlineStr">
        <is>
          <t xml:space="preserve">Seattle Mariners</t>
        </is>
      </c>
      <c r="D47" t="inlineStr">
        <is>
          <t xml:space="preserve">Base</t>
        </is>
      </c>
      <c r="F47" t="str">
        <f>HYPERLINK("https://www.ebay.com/sch/i.html?_nkw=2023+Bowman+Inception+Michael+Arroyo&amp;mkcid=1&amp;mkrid=711-53200-19255-0&amp;siteid=0&amp;campid=5339157451&amp;toolid=10001&amp;mkevt=1&amp;customid=checklist-xlsx","Find on eBay")</f>
        <v>Find on eBay</v>
      </c>
    </row>
    <row r="48">
      <c r="A48" t="inlineStr">
        <is>
          <t xml:space="preserve">50</t>
        </is>
      </c>
      <c r="B48" t="inlineStr">
        <is>
          <t xml:space="preserve">Mikey Romero</t>
        </is>
      </c>
      <c r="C48" t="inlineStr">
        <is>
          <t xml:space="preserve">Boston Red Sox</t>
        </is>
      </c>
      <c r="D48" t="inlineStr">
        <is>
          <t xml:space="preserve">Base</t>
        </is>
      </c>
      <c r="F48" t="str">
        <f>HYPERLINK("https://www.ebay.com/sch/i.html?_nkw=2023+Bowman+Inception+Mikey+Romero&amp;mkcid=1&amp;mkrid=711-53200-19255-0&amp;siteid=0&amp;campid=5339157451&amp;toolid=10001&amp;mkevt=1&amp;customid=checklist-xlsx","Find on eBay")</f>
        <v>Find on eBay</v>
      </c>
    </row>
    <row r="49">
      <c r="A49" t="inlineStr">
        <is>
          <t xml:space="preserve">51</t>
        </is>
      </c>
      <c r="B49" t="inlineStr">
        <is>
          <t xml:space="preserve">Brady House</t>
        </is>
      </c>
      <c r="C49" t="inlineStr">
        <is>
          <t xml:space="preserve">Washington Nationals</t>
        </is>
      </c>
      <c r="D49" t="inlineStr">
        <is>
          <t xml:space="preserve">Base</t>
        </is>
      </c>
      <c r="F49" t="str">
        <f>HYPERLINK("https://www.ebay.com/sch/i.html?_nkw=2023+Bowman+Inception+Brady+House&amp;mkcid=1&amp;mkrid=711-53200-19255-0&amp;siteid=0&amp;campid=5339157451&amp;toolid=10001&amp;mkevt=1&amp;customid=checklist-xlsx","Find on eBay")</f>
        <v>Find on eBay</v>
      </c>
    </row>
    <row r="50">
      <c r="A50" t="inlineStr">
        <is>
          <t xml:space="preserve">52</t>
        </is>
      </c>
      <c r="B50" t="inlineStr">
        <is>
          <t xml:space="preserve">Leandro Arias</t>
        </is>
      </c>
      <c r="C50" t="inlineStr">
        <is>
          <t xml:space="preserve">Baltimore Orioles</t>
        </is>
      </c>
      <c r="D50" t="inlineStr">
        <is>
          <t xml:space="preserve">Base</t>
        </is>
      </c>
      <c r="F50" t="str">
        <f>HYPERLINK("https://www.ebay.com/sch/i.html?_nkw=2023+Bowman+Inception+Leandro+Arias&amp;mkcid=1&amp;mkrid=711-53200-19255-0&amp;siteid=0&amp;campid=5339157451&amp;toolid=10001&amp;mkevt=1&amp;customid=checklist-xlsx","Find on eBay")</f>
        <v>Find on eBay</v>
      </c>
    </row>
    <row r="51">
      <c r="A51" t="inlineStr">
        <is>
          <t xml:space="preserve">53</t>
        </is>
      </c>
      <c r="B51" t="inlineStr">
        <is>
          <t xml:space="preserve">Mairoshendrick Martinus</t>
        </is>
      </c>
      <c r="C51" t="inlineStr">
        <is>
          <t xml:space="preserve">Los Angeles Dodgers</t>
        </is>
      </c>
      <c r="D51" t="inlineStr">
        <is>
          <t xml:space="preserve">Base</t>
        </is>
      </c>
      <c r="F51" t="str">
        <f>HYPERLINK("https://www.ebay.com/sch/i.html?_nkw=2023+Bowman+Inception+Mairoshendrick+Martinus&amp;mkcid=1&amp;mkrid=711-53200-19255-0&amp;siteid=0&amp;campid=5339157451&amp;toolid=10001&amp;mkevt=1&amp;customid=checklist-xlsx","Find on eBay")</f>
        <v>Find on eBay</v>
      </c>
    </row>
    <row r="52">
      <c r="A52" t="inlineStr">
        <is>
          <t xml:space="preserve">54</t>
        </is>
      </c>
      <c r="B52" t="inlineStr">
        <is>
          <t xml:space="preserve">Manuel Beltre</t>
        </is>
      </c>
      <c r="C52" t="inlineStr">
        <is>
          <t xml:space="preserve">Toronto Blue Jays</t>
        </is>
      </c>
      <c r="D52" t="inlineStr">
        <is>
          <t xml:space="preserve">Base</t>
        </is>
      </c>
      <c r="F52" t="str">
        <f>HYPERLINK("https://www.ebay.com/sch/i.html?_nkw=2023+Bowman+Inception+Manuel+Beltre&amp;mkcid=1&amp;mkrid=711-53200-19255-0&amp;siteid=0&amp;campid=5339157451&amp;toolid=10001&amp;mkevt=1&amp;customid=checklist-xlsx","Find on eBay")</f>
        <v>Find on eBay</v>
      </c>
    </row>
    <row r="53">
      <c r="A53" t="inlineStr">
        <is>
          <t xml:space="preserve">55</t>
        </is>
      </c>
      <c r="B53" t="inlineStr">
        <is>
          <t xml:space="preserve">Jordan Beck</t>
        </is>
      </c>
      <c r="C53" t="inlineStr">
        <is>
          <t xml:space="preserve">Colorado Rockies</t>
        </is>
      </c>
      <c r="D53" t="inlineStr">
        <is>
          <t xml:space="preserve">Base</t>
        </is>
      </c>
      <c r="F53" t="str">
        <f>HYPERLINK("https://www.ebay.com/sch/i.html?_nkw=2023+Bowman+Inception+Jordan+Beck&amp;mkcid=1&amp;mkrid=711-53200-19255-0&amp;siteid=0&amp;campid=5339157451&amp;toolid=10001&amp;mkevt=1&amp;customid=checklist-xlsx","Find on eBay")</f>
        <v>Find on eBay</v>
      </c>
    </row>
    <row r="54">
      <c r="A54" t="inlineStr">
        <is>
          <t xml:space="preserve">56</t>
        </is>
      </c>
      <c r="B54" t="inlineStr">
        <is>
          <t xml:space="preserve">Daniel Montesino</t>
        </is>
      </c>
      <c r="C54" t="inlineStr">
        <is>
          <t xml:space="preserve">San Diego Padres</t>
        </is>
      </c>
      <c r="D54" t="inlineStr">
        <is>
          <t xml:space="preserve">Base</t>
        </is>
      </c>
      <c r="F54" t="str">
        <f>HYPERLINK("https://www.ebay.com/sch/i.html?_nkw=2023+Bowman+Inception+Daniel+Montesino&amp;mkcid=1&amp;mkrid=711-53200-19255-0&amp;siteid=0&amp;campid=5339157451&amp;toolid=10001&amp;mkevt=1&amp;customid=checklist-xlsx","Find on eBay")</f>
        <v>Find on eBay</v>
      </c>
    </row>
    <row r="55">
      <c r="A55" t="inlineStr">
        <is>
          <t xml:space="preserve">57</t>
        </is>
      </c>
      <c r="B55" t="inlineStr">
        <is>
          <t xml:space="preserve">Yeison Morrobel</t>
        </is>
      </c>
      <c r="C55" t="inlineStr">
        <is>
          <t xml:space="preserve">Texas Rangers</t>
        </is>
      </c>
      <c r="D55" t="inlineStr">
        <is>
          <t xml:space="preserve">Base</t>
        </is>
      </c>
      <c r="F55" t="str">
        <f>HYPERLINK("https://www.ebay.com/sch/i.html?_nkw=2023+Bowman+Inception+Yeison+Morrobel&amp;mkcid=1&amp;mkrid=711-53200-19255-0&amp;siteid=0&amp;campid=5339157451&amp;toolid=10001&amp;mkevt=1&amp;customid=checklist-xlsx","Find on eBay")</f>
        <v>Find on eBay</v>
      </c>
    </row>
    <row r="56">
      <c r="A56" t="inlineStr">
        <is>
          <t xml:space="preserve">58</t>
        </is>
      </c>
      <c r="B56" t="inlineStr">
        <is>
          <t xml:space="preserve">Cristhian Vaquero</t>
        </is>
      </c>
      <c r="C56" t="inlineStr">
        <is>
          <t xml:space="preserve">Washington Nationals</t>
        </is>
      </c>
      <c r="D56" t="inlineStr">
        <is>
          <t xml:space="preserve">Base</t>
        </is>
      </c>
      <c r="F56" t="str">
        <f>HYPERLINK("https://www.ebay.com/sch/i.html?_nkw=2023+Bowman+Inception+Cristhian+Vaquero&amp;mkcid=1&amp;mkrid=711-53200-19255-0&amp;siteid=0&amp;campid=5339157451&amp;toolid=10001&amp;mkevt=1&amp;customid=checklist-xlsx","Find on eBay")</f>
        <v>Find on eBay</v>
      </c>
    </row>
    <row r="57">
      <c r="A57" t="inlineStr">
        <is>
          <t xml:space="preserve">59</t>
        </is>
      </c>
      <c r="B57" t="inlineStr">
        <is>
          <t xml:space="preserve">Spencer Jones</t>
        </is>
      </c>
      <c r="C57" t="inlineStr">
        <is>
          <t xml:space="preserve">New York Yankees</t>
        </is>
      </c>
      <c r="D57" t="inlineStr">
        <is>
          <t xml:space="preserve">Base</t>
        </is>
      </c>
      <c r="F57" t="str">
        <f>HYPERLINK("https://www.ebay.com/sch/i.html?_nkw=2023+Bowman+Inception+Spencer+Jones&amp;mkcid=1&amp;mkrid=711-53200-19255-0&amp;siteid=0&amp;campid=5339157451&amp;toolid=10001&amp;mkevt=1&amp;customid=checklist-xlsx","Find on eBay")</f>
        <v>Find on eBay</v>
      </c>
    </row>
    <row r="58">
      <c r="A58" t="inlineStr">
        <is>
          <t xml:space="preserve">6</t>
        </is>
      </c>
      <c r="B58" t="inlineStr">
        <is>
          <t xml:space="preserve">Jorge Ruiz</t>
        </is>
      </c>
      <c r="C58" t="inlineStr">
        <is>
          <t xml:space="preserve">Los Angeles Angels</t>
        </is>
      </c>
      <c r="D58" t="inlineStr">
        <is>
          <t xml:space="preserve">Base</t>
        </is>
      </c>
      <c r="F58" t="str">
        <f>HYPERLINK("https://www.ebay.com/sch/i.html?_nkw=2023+Bowman+Inception+Jorge+Ruiz&amp;mkcid=1&amp;mkrid=711-53200-19255-0&amp;siteid=0&amp;campid=5339157451&amp;toolid=10001&amp;mkevt=1&amp;customid=checklist-xlsx","Find on eBay")</f>
        <v>Find on eBay</v>
      </c>
    </row>
    <row r="59">
      <c r="A59" t="inlineStr">
        <is>
          <t xml:space="preserve">60</t>
        </is>
      </c>
      <c r="B59" t="inlineStr">
        <is>
          <t xml:space="preserve">Colson Montgomery</t>
        </is>
      </c>
      <c r="C59" t="inlineStr">
        <is>
          <t xml:space="preserve">Chicago White Sox</t>
        </is>
      </c>
      <c r="D59" t="inlineStr">
        <is>
          <t xml:space="preserve">Base</t>
        </is>
      </c>
      <c r="F59" t="str">
        <f>HYPERLINK("https://www.ebay.com/sch/i.html?_nkw=2023+Bowman+Inception+Colson+Montgomery&amp;mkcid=1&amp;mkrid=711-53200-19255-0&amp;siteid=0&amp;campid=5339157451&amp;toolid=10001&amp;mkevt=1&amp;customid=checklist-xlsx","Find on eBay")</f>
        <v>Find on eBay</v>
      </c>
    </row>
    <row r="60">
      <c r="A60" t="inlineStr">
        <is>
          <t xml:space="preserve">61</t>
        </is>
      </c>
      <c r="B60" t="inlineStr">
        <is>
          <t xml:space="preserve">Gleider Figuereo</t>
        </is>
      </c>
      <c r="C60" t="inlineStr">
        <is>
          <t xml:space="preserve">Texas Rangers</t>
        </is>
      </c>
      <c r="D60" t="inlineStr">
        <is>
          <t xml:space="preserve">Base</t>
        </is>
      </c>
      <c r="F60" t="str">
        <f>HYPERLINK("https://www.ebay.com/sch/i.html?_nkw=2023+Bowman+Inception+Gleider+Figuereo&amp;mkcid=1&amp;mkrid=711-53200-19255-0&amp;siteid=0&amp;campid=5339157451&amp;toolid=10001&amp;mkevt=1&amp;customid=checklist-xlsx","Find on eBay")</f>
        <v>Find on eBay</v>
      </c>
    </row>
    <row r="61">
      <c r="A61" t="inlineStr">
        <is>
          <t xml:space="preserve">62</t>
        </is>
      </c>
      <c r="B61" t="inlineStr">
        <is>
          <t xml:space="preserve">Jett Williams</t>
        </is>
      </c>
      <c r="C61" t="inlineStr">
        <is>
          <t xml:space="preserve">New York Mets</t>
        </is>
      </c>
      <c r="D61" t="inlineStr">
        <is>
          <t xml:space="preserve">Base</t>
        </is>
      </c>
      <c r="F61" t="str">
        <f>HYPERLINK("https://www.ebay.com/sch/i.html?_nkw=2023+Bowman+Inception+Jett+Williams&amp;mkcid=1&amp;mkrid=711-53200-19255-0&amp;siteid=0&amp;campid=5339157451&amp;toolid=10001&amp;mkevt=1&amp;customid=checklist-xlsx","Find on eBay")</f>
        <v>Find on eBay</v>
      </c>
    </row>
    <row r="62">
      <c r="A62" t="inlineStr">
        <is>
          <t xml:space="preserve">63</t>
        </is>
      </c>
      <c r="B62" t="inlineStr">
        <is>
          <t xml:space="preserve">Brailer Guerrero</t>
        </is>
      </c>
      <c r="C62" t="inlineStr">
        <is>
          <t xml:space="preserve">Tampa Bay Rays</t>
        </is>
      </c>
      <c r="D62" t="inlineStr">
        <is>
          <t xml:space="preserve">Base</t>
        </is>
      </c>
      <c r="F62" t="str">
        <f>HYPERLINK("https://www.ebay.com/sch/i.html?_nkw=2023+Bowman+Inception+Brailer+Guerrero&amp;mkcid=1&amp;mkrid=711-53200-19255-0&amp;siteid=0&amp;campid=5339157451&amp;toolid=10001&amp;mkevt=1&amp;customid=checklist-xlsx","Find on eBay")</f>
        <v>Find on eBay</v>
      </c>
    </row>
    <row r="63">
      <c r="A63" t="inlineStr">
        <is>
          <t xml:space="preserve">64</t>
        </is>
      </c>
      <c r="B63" t="inlineStr">
        <is>
          <t xml:space="preserve">Lazaro Montes</t>
        </is>
      </c>
      <c r="C63" t="inlineStr">
        <is>
          <t xml:space="preserve">Seattle Mariners</t>
        </is>
      </c>
      <c r="D63" t="inlineStr">
        <is>
          <t xml:space="preserve">Base</t>
        </is>
      </c>
      <c r="F63" t="str">
        <f>HYPERLINK("https://www.ebay.com/sch/i.html?_nkw=2023+Bowman+Inception+Lazaro+Montes&amp;mkcid=1&amp;mkrid=711-53200-19255-0&amp;siteid=0&amp;campid=5339157451&amp;toolid=10001&amp;mkevt=1&amp;customid=checklist-xlsx","Find on eBay")</f>
        <v>Find on eBay</v>
      </c>
    </row>
    <row r="64">
      <c r="A64" t="inlineStr">
        <is>
          <t xml:space="preserve">65</t>
        </is>
      </c>
      <c r="B64" t="inlineStr">
        <is>
          <t xml:space="preserve">Brooks Lee</t>
        </is>
      </c>
      <c r="C64" t="inlineStr">
        <is>
          <t xml:space="preserve">Minnesota Twins</t>
        </is>
      </c>
      <c r="D64" t="inlineStr">
        <is>
          <t xml:space="preserve">Base</t>
        </is>
      </c>
      <c r="F64" t="str">
        <f>HYPERLINK("https://www.ebay.com/sch/i.html?_nkw=2023+Bowman+Inception+Brooks+Lee&amp;mkcid=1&amp;mkrid=711-53200-19255-0&amp;siteid=0&amp;campid=5339157451&amp;toolid=10001&amp;mkevt=1&amp;customid=checklist-xlsx","Find on eBay")</f>
        <v>Find on eBay</v>
      </c>
    </row>
    <row r="65">
      <c r="A65" t="inlineStr">
        <is>
          <t xml:space="preserve">66</t>
        </is>
      </c>
      <c r="B65" t="inlineStr">
        <is>
          <t xml:space="preserve">Miguel Bleis</t>
        </is>
      </c>
      <c r="C65" t="inlineStr">
        <is>
          <t xml:space="preserve">Boston Red Sox</t>
        </is>
      </c>
      <c r="D65" t="inlineStr">
        <is>
          <t xml:space="preserve">Base</t>
        </is>
      </c>
      <c r="F65" t="str">
        <f>HYPERLINK("https://www.ebay.com/sch/i.html?_nkw=2023+Bowman+Inception+Miguel+Bleis&amp;mkcid=1&amp;mkrid=711-53200-19255-0&amp;siteid=0&amp;campid=5339157451&amp;toolid=10001&amp;mkevt=1&amp;customid=checklist-xlsx","Find on eBay")</f>
        <v>Find on eBay</v>
      </c>
    </row>
    <row r="66">
      <c r="A66" t="inlineStr">
        <is>
          <t xml:space="preserve">67</t>
        </is>
      </c>
      <c r="B66" t="inlineStr">
        <is>
          <t xml:space="preserve">Roderick Arias</t>
        </is>
      </c>
      <c r="C66" t="inlineStr">
        <is>
          <t xml:space="preserve">New York Yankees</t>
        </is>
      </c>
      <c r="D66" t="inlineStr">
        <is>
          <t xml:space="preserve">Base</t>
        </is>
      </c>
      <c r="F66" t="str">
        <f>HYPERLINK("https://www.ebay.com/sch/i.html?_nkw=2023+Bowman+Inception+Roderick+Arias&amp;mkcid=1&amp;mkrid=711-53200-19255-0&amp;siteid=0&amp;campid=5339157451&amp;toolid=10001&amp;mkevt=1&amp;customid=checklist-xlsx","Find on eBay")</f>
        <v>Find on eBay</v>
      </c>
    </row>
    <row r="67">
      <c r="A67" t="inlineStr">
        <is>
          <t xml:space="preserve">68</t>
        </is>
      </c>
      <c r="B67" t="inlineStr">
        <is>
          <t xml:space="preserve">Blaze Jordan</t>
        </is>
      </c>
      <c r="C67" t="inlineStr">
        <is>
          <t xml:space="preserve">Boston Red Sox</t>
        </is>
      </c>
      <c r="D67" t="inlineStr">
        <is>
          <t xml:space="preserve">Base</t>
        </is>
      </c>
      <c r="F67" t="str">
        <f>HYPERLINK("https://www.ebay.com/sch/i.html?_nkw=2023+Bowman+Inception+Blaze+Jordan&amp;mkcid=1&amp;mkrid=711-53200-19255-0&amp;siteid=0&amp;campid=5339157451&amp;toolid=10001&amp;mkevt=1&amp;customid=checklist-xlsx","Find on eBay")</f>
        <v>Find on eBay</v>
      </c>
    </row>
    <row r="68">
      <c r="A68" t="inlineStr">
        <is>
          <t xml:space="preserve">69</t>
        </is>
      </c>
      <c r="B68" t="inlineStr">
        <is>
          <t xml:space="preserve">Nelson Rada</t>
        </is>
      </c>
      <c r="C68" t="inlineStr">
        <is>
          <t xml:space="preserve">Los Angeles Angels</t>
        </is>
      </c>
      <c r="D68" t="inlineStr">
        <is>
          <t xml:space="preserve">Base</t>
        </is>
      </c>
      <c r="F68" t="str">
        <f>HYPERLINK("https://www.ebay.com/sch/i.html?_nkw=2023+Bowman+Inception+Nelson+Rada&amp;mkcid=1&amp;mkrid=711-53200-19255-0&amp;siteid=0&amp;campid=5339157451&amp;toolid=10001&amp;mkevt=1&amp;customid=checklist-xlsx","Find on eBay")</f>
        <v>Find on eBay</v>
      </c>
    </row>
    <row r="69">
      <c r="A69" t="inlineStr">
        <is>
          <t xml:space="preserve">7</t>
        </is>
      </c>
      <c r="B69" t="inlineStr">
        <is>
          <t xml:space="preserve">Yiddi Cappe</t>
        </is>
      </c>
      <c r="C69" t="inlineStr">
        <is>
          <t xml:space="preserve">Miami Marlins</t>
        </is>
      </c>
      <c r="D69" t="inlineStr">
        <is>
          <t xml:space="preserve">Base</t>
        </is>
      </c>
      <c r="F69" t="str">
        <f>HYPERLINK("https://www.ebay.com/sch/i.html?_nkw=2023+Bowman+Inception+Yiddi+Cappe&amp;mkcid=1&amp;mkrid=711-53200-19255-0&amp;siteid=0&amp;campid=5339157451&amp;toolid=10001&amp;mkevt=1&amp;customid=checklist-xlsx","Find on eBay")</f>
        <v>Find on eBay</v>
      </c>
    </row>
    <row r="70">
      <c r="A70" t="inlineStr">
        <is>
          <t xml:space="preserve">70</t>
        </is>
      </c>
      <c r="B70" t="inlineStr">
        <is>
          <t xml:space="preserve">Yanquiel Fernandez</t>
        </is>
      </c>
      <c r="C70" t="inlineStr">
        <is>
          <t xml:space="preserve">Colorado Rockies</t>
        </is>
      </c>
      <c r="D70" t="inlineStr">
        <is>
          <t xml:space="preserve">Base</t>
        </is>
      </c>
      <c r="F70" t="str">
        <f>HYPERLINK("https://www.ebay.com/sch/i.html?_nkw=2023+Bowman+Inception+Yanquiel+Fernandez&amp;mkcid=1&amp;mkrid=711-53200-19255-0&amp;siteid=0&amp;campid=5339157451&amp;toolid=10001&amp;mkevt=1&amp;customid=checklist-xlsx","Find on eBay")</f>
        <v>Find on eBay</v>
      </c>
    </row>
    <row r="71">
      <c r="A71" t="inlineStr">
        <is>
          <t xml:space="preserve">71</t>
        </is>
      </c>
      <c r="B71" t="inlineStr">
        <is>
          <t xml:space="preserve">Roman Anthony</t>
        </is>
      </c>
      <c r="C71" t="inlineStr">
        <is>
          <t xml:space="preserve">Boston Red Sox</t>
        </is>
      </c>
      <c r="D71" t="inlineStr">
        <is>
          <t xml:space="preserve">Base</t>
        </is>
      </c>
      <c r="F71" t="str">
        <f>HYPERLINK("https://www.ebay.com/sch/i.html?_nkw=2023+Bowman+Inception+Roman+Anthony&amp;mkcid=1&amp;mkrid=711-53200-19255-0&amp;siteid=0&amp;campid=5339157451&amp;toolid=10001&amp;mkevt=1&amp;customid=checklist-xlsx","Find on eBay")</f>
        <v>Find on eBay</v>
      </c>
    </row>
    <row r="72">
      <c r="A72" t="inlineStr">
        <is>
          <t xml:space="preserve">72</t>
        </is>
      </c>
      <c r="B72" t="inlineStr">
        <is>
          <t xml:space="preserve">Carlos Jorge</t>
        </is>
      </c>
      <c r="C72" t="inlineStr">
        <is>
          <t xml:space="preserve">Cincinnati Reds</t>
        </is>
      </c>
      <c r="D72" t="inlineStr">
        <is>
          <t xml:space="preserve">Base</t>
        </is>
      </c>
      <c r="F72" t="str">
        <f>HYPERLINK("https://www.ebay.com/sch/i.html?_nkw=2023+Bowman+Inception+Carlos+Jorge&amp;mkcid=1&amp;mkrid=711-53200-19255-0&amp;siteid=0&amp;campid=5339157451&amp;toolid=10001&amp;mkevt=1&amp;customid=checklist-xlsx","Find on eBay")</f>
        <v>Find on eBay</v>
      </c>
    </row>
    <row r="73">
      <c r="A73" t="inlineStr">
        <is>
          <t xml:space="preserve">73</t>
        </is>
      </c>
      <c r="B73" t="inlineStr">
        <is>
          <t xml:space="preserve">Gavin Cross</t>
        </is>
      </c>
      <c r="C73" t="inlineStr">
        <is>
          <t xml:space="preserve">Kansas City Royals</t>
        </is>
      </c>
      <c r="D73" t="inlineStr">
        <is>
          <t xml:space="preserve">Base</t>
        </is>
      </c>
      <c r="F73" t="str">
        <f>HYPERLINK("https://www.ebay.com/sch/i.html?_nkw=2023+Bowman+Inception+Gavin+Cross&amp;mkcid=1&amp;mkrid=711-53200-19255-0&amp;siteid=0&amp;campid=5339157451&amp;toolid=10001&amp;mkevt=1&amp;customid=checklist-xlsx","Find on eBay")</f>
        <v>Find on eBay</v>
      </c>
    </row>
    <row r="74">
      <c r="A74" t="inlineStr">
        <is>
          <t xml:space="preserve">74</t>
        </is>
      </c>
      <c r="B74" t="inlineStr">
        <is>
          <t xml:space="preserve">Ricardo Cabrera</t>
        </is>
      </c>
      <c r="C74" t="inlineStr">
        <is>
          <t xml:space="preserve">Cincinnati Reds</t>
        </is>
      </c>
      <c r="D74" t="inlineStr">
        <is>
          <t xml:space="preserve">Base</t>
        </is>
      </c>
      <c r="F74" t="str">
        <f>HYPERLINK("https://www.ebay.com/sch/i.html?_nkw=2023+Bowman+Inception+Ricardo+Cabrera&amp;mkcid=1&amp;mkrid=711-53200-19255-0&amp;siteid=0&amp;campid=5339157451&amp;toolid=10001&amp;mkevt=1&amp;customid=checklist-xlsx","Find on eBay")</f>
        <v>Find on eBay</v>
      </c>
    </row>
    <row r="75">
      <c r="A75" t="inlineStr">
        <is>
          <t xml:space="preserve">75</t>
        </is>
      </c>
      <c r="B75" t="inlineStr">
        <is>
          <t xml:space="preserve">Nick Morabito</t>
        </is>
      </c>
      <c r="C75" t="inlineStr">
        <is>
          <t xml:space="preserve">New York Mets</t>
        </is>
      </c>
      <c r="D75" t="inlineStr">
        <is>
          <t xml:space="preserve">Base</t>
        </is>
      </c>
      <c r="F75" t="str">
        <f>HYPERLINK("https://www.ebay.com/sch/i.html?_nkw=2023+Bowman+Inception+Nick+Morabito&amp;mkcid=1&amp;mkrid=711-53200-19255-0&amp;siteid=0&amp;campid=5339157451&amp;toolid=10001&amp;mkevt=1&amp;customid=checklist-xlsx","Find on eBay")</f>
        <v>Find on eBay</v>
      </c>
    </row>
    <row r="76">
      <c r="A76" t="inlineStr">
        <is>
          <t xml:space="preserve">76</t>
        </is>
      </c>
      <c r="B76" t="inlineStr">
        <is>
          <t xml:space="preserve">Won-Bin Cho</t>
        </is>
      </c>
      <c r="C76" t="inlineStr">
        <is>
          <t xml:space="preserve">St. Louis Cardinals</t>
        </is>
      </c>
      <c r="D76" t="inlineStr">
        <is>
          <t xml:space="preserve">Base</t>
        </is>
      </c>
      <c r="F76" t="str">
        <f>HYPERLINK("https://www.ebay.com/sch/i.html?_nkw=2023+Bowman+Inception+Won-Bin+Cho&amp;mkcid=1&amp;mkrid=711-53200-19255-0&amp;siteid=0&amp;campid=5339157451&amp;toolid=10001&amp;mkevt=1&amp;customid=checklist-xlsx","Find on eBay")</f>
        <v>Find on eBay</v>
      </c>
    </row>
    <row r="77">
      <c r="A77" t="inlineStr">
        <is>
          <t xml:space="preserve">77</t>
        </is>
      </c>
      <c r="B77" t="inlineStr">
        <is>
          <t xml:space="preserve">Alfredo Duno</t>
        </is>
      </c>
      <c r="C77" t="inlineStr">
        <is>
          <t xml:space="preserve">Cincinnati Reds</t>
        </is>
      </c>
      <c r="D77" t="inlineStr">
        <is>
          <t xml:space="preserve">Base</t>
        </is>
      </c>
      <c r="F77" t="str">
        <f>HYPERLINK("https://www.ebay.com/sch/i.html?_nkw=2023+Bowman+Inception+Alfredo+Duno&amp;mkcid=1&amp;mkrid=711-53200-19255-0&amp;siteid=0&amp;campid=5339157451&amp;toolid=10001&amp;mkevt=1&amp;customid=checklist-xlsx","Find on eBay")</f>
        <v>Find on eBay</v>
      </c>
    </row>
    <row r="78">
      <c r="A78" t="inlineStr">
        <is>
          <t xml:space="preserve">78</t>
        </is>
      </c>
      <c r="B78" t="inlineStr">
        <is>
          <t xml:space="preserve">Jackson Holliday</t>
        </is>
      </c>
      <c r="C78" t="inlineStr">
        <is>
          <t xml:space="preserve">Baltimore Orioles</t>
        </is>
      </c>
      <c r="D78" t="inlineStr">
        <is>
          <t xml:space="preserve">Base</t>
        </is>
      </c>
      <c r="F78" t="str">
        <f>HYPERLINK("https://www.ebay.com/sch/i.html?_nkw=2023+Bowman+Inception+Jackson+Holliday&amp;mkcid=1&amp;mkrid=711-53200-19255-0&amp;siteid=0&amp;campid=5339157451&amp;toolid=10001&amp;mkevt=1&amp;customid=checklist-xlsx","Find on eBay")</f>
        <v>Find on eBay</v>
      </c>
    </row>
    <row r="79">
      <c r="A79" t="inlineStr">
        <is>
          <t xml:space="preserve">79</t>
        </is>
      </c>
      <c r="B79" t="inlineStr">
        <is>
          <t xml:space="preserve">Ethan Salas</t>
        </is>
      </c>
      <c r="C79" t="inlineStr">
        <is>
          <t xml:space="preserve">San Diego Padres</t>
        </is>
      </c>
      <c r="D79" t="inlineStr">
        <is>
          <t xml:space="preserve">Base</t>
        </is>
      </c>
      <c r="F79" t="str">
        <f>HYPERLINK("https://www.ebay.com/sch/i.html?_nkw=2023+Bowman+Inception+Ethan+Salas&amp;mkcid=1&amp;mkrid=711-53200-19255-0&amp;siteid=0&amp;campid=5339157451&amp;toolid=10001&amp;mkevt=1&amp;customid=checklist-xlsx","Find on eBay")</f>
        <v>Find on eBay</v>
      </c>
    </row>
    <row r="80">
      <c r="A80" t="inlineStr">
        <is>
          <t xml:space="preserve">8</t>
        </is>
      </c>
      <c r="B80" t="inlineStr">
        <is>
          <t xml:space="preserve">Abel Bastidas</t>
        </is>
      </c>
      <c r="C80" t="inlineStr">
        <is>
          <t xml:space="preserve">Detroit Tigers</t>
        </is>
      </c>
      <c r="D80" t="inlineStr">
        <is>
          <t xml:space="preserve">Base</t>
        </is>
      </c>
      <c r="F80" t="str">
        <f>HYPERLINK("https://www.ebay.com/sch/i.html?_nkw=2023+Bowman+Inception+Abel+Bastidas&amp;mkcid=1&amp;mkrid=711-53200-19255-0&amp;siteid=0&amp;campid=5339157451&amp;toolid=10001&amp;mkevt=1&amp;customid=checklist-xlsx","Find on eBay")</f>
        <v>Find on eBay</v>
      </c>
    </row>
    <row r="81">
      <c r="A81" t="inlineStr">
        <is>
          <t xml:space="preserve">80</t>
        </is>
      </c>
      <c r="B81" t="inlineStr">
        <is>
          <t xml:space="preserve">Josue De Paula</t>
        </is>
      </c>
      <c r="C81" t="inlineStr">
        <is>
          <t xml:space="preserve">Los Angeles Dodgers</t>
        </is>
      </c>
      <c r="D81" t="inlineStr">
        <is>
          <t xml:space="preserve">Base</t>
        </is>
      </c>
      <c r="F81" t="str">
        <f>HYPERLINK("https://www.ebay.com/sch/i.html?_nkw=2023+Bowman+Inception+Josue+De+Paula&amp;mkcid=1&amp;mkrid=711-53200-19255-0&amp;siteid=0&amp;campid=5339157451&amp;toolid=10001&amp;mkevt=1&amp;customid=checklist-xlsx","Find on eBay")</f>
        <v>Find on eBay</v>
      </c>
    </row>
    <row r="82">
      <c r="A82" t="inlineStr">
        <is>
          <t xml:space="preserve">81</t>
        </is>
      </c>
      <c r="B82" t="inlineStr">
        <is>
          <t xml:space="preserve">Jacob Berry</t>
        </is>
      </c>
      <c r="C82" t="inlineStr">
        <is>
          <t xml:space="preserve">Miami Marlins</t>
        </is>
      </c>
      <c r="D82" t="inlineStr">
        <is>
          <t xml:space="preserve">Base</t>
        </is>
      </c>
      <c r="F82" t="str">
        <f>HYPERLINK("https://www.ebay.com/sch/i.html?_nkw=2023+Bowman+Inception+Jacob+Berry&amp;mkcid=1&amp;mkrid=711-53200-19255-0&amp;siteid=0&amp;campid=5339157451&amp;toolid=10001&amp;mkevt=1&amp;customid=checklist-xlsx","Find on eBay")</f>
        <v>Find on eBay</v>
      </c>
    </row>
    <row r="83">
      <c r="A83" t="inlineStr">
        <is>
          <t xml:space="preserve">82</t>
        </is>
      </c>
      <c r="B83" t="inlineStr">
        <is>
          <t xml:space="preserve">Rayner Arias</t>
        </is>
      </c>
      <c r="C83" t="inlineStr">
        <is>
          <t xml:space="preserve">San Francisco Giants</t>
        </is>
      </c>
      <c r="D83" t="inlineStr">
        <is>
          <t xml:space="preserve">Base</t>
        </is>
      </c>
      <c r="F83" t="str">
        <f>HYPERLINK("https://www.ebay.com/sch/i.html?_nkw=2023+Bowman+Inception+Rayner+Arias&amp;mkcid=1&amp;mkrid=711-53200-19255-0&amp;siteid=0&amp;campid=5339157451&amp;toolid=10001&amp;mkevt=1&amp;customid=checklist-xlsx","Find on eBay")</f>
        <v>Find on eBay</v>
      </c>
    </row>
    <row r="84">
      <c r="A84" t="inlineStr">
        <is>
          <t xml:space="preserve">83</t>
        </is>
      </c>
      <c r="B84" t="inlineStr">
        <is>
          <t xml:space="preserve">Xavier Isaac</t>
        </is>
      </c>
      <c r="C84" t="inlineStr">
        <is>
          <t xml:space="preserve">Tampa Bay Rays</t>
        </is>
      </c>
      <c r="D84" t="inlineStr">
        <is>
          <t xml:space="preserve">Base</t>
        </is>
      </c>
      <c r="F84" t="str">
        <f>HYPERLINK("https://www.ebay.com/sch/i.html?_nkw=2023+Bowman+Inception+Xavier+Isaac&amp;mkcid=1&amp;mkrid=711-53200-19255-0&amp;siteid=0&amp;campid=5339157451&amp;toolid=10001&amp;mkevt=1&amp;customid=checklist-xlsx","Find on eBay")</f>
        <v>Find on eBay</v>
      </c>
    </row>
    <row r="85">
      <c r="A85" t="inlineStr">
        <is>
          <t xml:space="preserve">84</t>
        </is>
      </c>
      <c r="B85" t="inlineStr">
        <is>
          <t xml:space="preserve">Nikau Pouaka-Grego</t>
        </is>
      </c>
      <c r="C85" t="inlineStr">
        <is>
          <t xml:space="preserve">Philadelphia Phillies</t>
        </is>
      </c>
      <c r="D85" t="inlineStr">
        <is>
          <t xml:space="preserve">Base</t>
        </is>
      </c>
      <c r="F85" t="str">
        <f>HYPERLINK("https://www.ebay.com/sch/i.html?_nkw=2023+Bowman+Inception+Nikau+Pouaka-Grego&amp;mkcid=1&amp;mkrid=711-53200-19255-0&amp;siteid=0&amp;campid=5339157451&amp;toolid=10001&amp;mkevt=1&amp;customid=checklist-xlsx","Find on eBay")</f>
        <v>Find on eBay</v>
      </c>
    </row>
    <row r="86">
      <c r="A86" t="inlineStr">
        <is>
          <t xml:space="preserve">85</t>
        </is>
      </c>
      <c r="B86" t="inlineStr">
        <is>
          <t xml:space="preserve">William Bergolla</t>
        </is>
      </c>
      <c r="C86" t="inlineStr">
        <is>
          <t xml:space="preserve">Philadelphia Phillies</t>
        </is>
      </c>
      <c r="D86" t="inlineStr">
        <is>
          <t xml:space="preserve">Base</t>
        </is>
      </c>
      <c r="F86" t="str">
        <f>HYPERLINK("https://www.ebay.com/sch/i.html?_nkw=2023+Bowman+Inception+William+Bergolla&amp;mkcid=1&amp;mkrid=711-53200-19255-0&amp;siteid=0&amp;campid=5339157451&amp;toolid=10001&amp;mkevt=1&amp;customid=checklist-xlsx","Find on eBay")</f>
        <v>Find on eBay</v>
      </c>
    </row>
    <row r="87">
      <c r="A87" t="inlineStr">
        <is>
          <t xml:space="preserve">86</t>
        </is>
      </c>
      <c r="B87" t="inlineStr">
        <is>
          <t xml:space="preserve">Cam Collier</t>
        </is>
      </c>
      <c r="C87" t="inlineStr">
        <is>
          <t xml:space="preserve">Cincinnati Reds</t>
        </is>
      </c>
      <c r="D87" t="inlineStr">
        <is>
          <t xml:space="preserve">Base</t>
        </is>
      </c>
      <c r="F87" t="str">
        <f>HYPERLINK("https://www.ebay.com/sch/i.html?_nkw=2023+Bowman+Inception+Cam+Collier&amp;mkcid=1&amp;mkrid=711-53200-19255-0&amp;siteid=0&amp;campid=5339157451&amp;toolid=10001&amp;mkevt=1&amp;customid=checklist-xlsx","Find on eBay")</f>
        <v>Find on eBay</v>
      </c>
    </row>
    <row r="88">
      <c r="A88" t="inlineStr">
        <is>
          <t xml:space="preserve">87</t>
        </is>
      </c>
      <c r="B88" t="inlineStr">
        <is>
          <t xml:space="preserve">Joendry Vargas</t>
        </is>
      </c>
      <c r="C88" t="inlineStr">
        <is>
          <t xml:space="preserve">Los Angeles Dodgers</t>
        </is>
      </c>
      <c r="D88" t="inlineStr">
        <is>
          <t xml:space="preserve">Base</t>
        </is>
      </c>
      <c r="F88" t="str">
        <f>HYPERLINK("https://www.ebay.com/sch/i.html?_nkw=2023+Bowman+Inception+Joendry+Vargas&amp;mkcid=1&amp;mkrid=711-53200-19255-0&amp;siteid=0&amp;campid=5339157451&amp;toolid=10001&amp;mkevt=1&amp;customid=checklist-xlsx","Find on eBay")</f>
        <v>Find on eBay</v>
      </c>
    </row>
    <row r="89">
      <c r="A89" t="inlineStr">
        <is>
          <t xml:space="preserve">88</t>
        </is>
      </c>
      <c r="B89" t="inlineStr">
        <is>
          <t xml:space="preserve">Felnin Celesten</t>
        </is>
      </c>
      <c r="C89" t="inlineStr">
        <is>
          <t xml:space="preserve">Seattle Mariners</t>
        </is>
      </c>
      <c r="D89" t="inlineStr">
        <is>
          <t xml:space="preserve">Base</t>
        </is>
      </c>
      <c r="F89" t="str">
        <f>HYPERLINK("https://www.ebay.com/sch/i.html?_nkw=2023+Bowman+Inception+Felnin+Celesten&amp;mkcid=1&amp;mkrid=711-53200-19255-0&amp;siteid=0&amp;campid=5339157451&amp;toolid=10001&amp;mkevt=1&amp;customid=checklist-xlsx","Find on eBay")</f>
        <v>Find on eBay</v>
      </c>
    </row>
    <row r="90">
      <c r="A90" t="inlineStr">
        <is>
          <t xml:space="preserve">89</t>
        </is>
      </c>
      <c r="B90" t="inlineStr">
        <is>
          <t xml:space="preserve">Brandon Mayea</t>
        </is>
      </c>
      <c r="C90" t="inlineStr">
        <is>
          <t xml:space="preserve">New York Yankees</t>
        </is>
      </c>
      <c r="D90" t="inlineStr">
        <is>
          <t xml:space="preserve">Base</t>
        </is>
      </c>
      <c r="F90" t="str">
        <f>HYPERLINK("https://www.ebay.com/sch/i.html?_nkw=2023+Bowman+Inception+Brandon+Mayea&amp;mkcid=1&amp;mkrid=711-53200-19255-0&amp;siteid=0&amp;campid=5339157451&amp;toolid=10001&amp;mkevt=1&amp;customid=checklist-xlsx","Find on eBay")</f>
        <v>Find on eBay</v>
      </c>
    </row>
    <row r="91">
      <c r="A91" t="inlineStr">
        <is>
          <t xml:space="preserve">9</t>
        </is>
      </c>
      <c r="B91" t="inlineStr">
        <is>
          <t xml:space="preserve">Ludwing Espinoza</t>
        </is>
      </c>
      <c r="C91" t="inlineStr">
        <is>
          <t xml:space="preserve">Chicago Cubs</t>
        </is>
      </c>
      <c r="D91" t="inlineStr">
        <is>
          <t xml:space="preserve">Base</t>
        </is>
      </c>
      <c r="F91" t="str">
        <f>HYPERLINK("https://www.ebay.com/sch/i.html?_nkw=2023+Bowman+Inception+Ludwing+Espinoza&amp;mkcid=1&amp;mkrid=711-53200-19255-0&amp;siteid=0&amp;campid=5339157451&amp;toolid=10001&amp;mkevt=1&amp;customid=checklist-xlsx","Find on eBay")</f>
        <v>Find on eBay</v>
      </c>
    </row>
    <row r="92">
      <c r="A92" t="inlineStr">
        <is>
          <t xml:space="preserve">90</t>
        </is>
      </c>
      <c r="B92" t="inlineStr">
        <is>
          <t xml:space="preserve">Cole Young</t>
        </is>
      </c>
      <c r="C92" t="inlineStr">
        <is>
          <t xml:space="preserve">Seattle Mariners</t>
        </is>
      </c>
      <c r="D92" t="inlineStr">
        <is>
          <t xml:space="preserve">Base</t>
        </is>
      </c>
      <c r="F92" t="str">
        <f>HYPERLINK("https://www.ebay.com/sch/i.html?_nkw=2023+Bowman+Inception+Cole+Young&amp;mkcid=1&amp;mkrid=711-53200-19255-0&amp;siteid=0&amp;campid=5339157451&amp;toolid=10001&amp;mkevt=1&amp;customid=checklist-xlsx","Find on eBay")</f>
        <v>Find on eBay</v>
      </c>
    </row>
    <row r="93">
      <c r="A93" t="inlineStr">
        <is>
          <t xml:space="preserve">91</t>
        </is>
      </c>
      <c r="B93" t="inlineStr">
        <is>
          <t xml:space="preserve">Anthony Gutierrez</t>
        </is>
      </c>
      <c r="C93" t="inlineStr">
        <is>
          <t xml:space="preserve">Texas Rangers</t>
        </is>
      </c>
      <c r="D93" t="inlineStr">
        <is>
          <t xml:space="preserve">Base</t>
        </is>
      </c>
      <c r="F93" t="str">
        <f>HYPERLINK("https://www.ebay.com/sch/i.html?_nkw=2023+Bowman+Inception+Anthony+Gutierrez&amp;mkcid=1&amp;mkrid=711-53200-19255-0&amp;siteid=0&amp;campid=5339157451&amp;toolid=10001&amp;mkevt=1&amp;customid=checklist-xlsx","Find on eBay")</f>
        <v>Find on eBay</v>
      </c>
    </row>
    <row r="94">
      <c r="A94" t="inlineStr">
        <is>
          <t xml:space="preserve">92</t>
        </is>
      </c>
      <c r="B94" t="inlineStr">
        <is>
          <t xml:space="preserve">Austin Charles</t>
        </is>
      </c>
      <c r="C94" t="inlineStr">
        <is>
          <t xml:space="preserve">Kansas City Royals</t>
        </is>
      </c>
      <c r="D94" t="inlineStr">
        <is>
          <t xml:space="preserve">Base</t>
        </is>
      </c>
      <c r="F94" t="str">
        <f>HYPERLINK("https://www.ebay.com/sch/i.html?_nkw=2023+Bowman+Inception+Austin+Charles&amp;mkcid=1&amp;mkrid=711-53200-19255-0&amp;siteid=0&amp;campid=5339157451&amp;toolid=10001&amp;mkevt=1&amp;customid=checklist-xlsx","Find on eBay")</f>
        <v>Find on eBay</v>
      </c>
    </row>
    <row r="95">
      <c r="A95" t="inlineStr">
        <is>
          <t xml:space="preserve">93</t>
        </is>
      </c>
      <c r="B95" t="inlineStr">
        <is>
          <t xml:space="preserve">William Lugo</t>
        </is>
      </c>
      <c r="C95" t="inlineStr">
        <is>
          <t xml:space="preserve">New York Mets</t>
        </is>
      </c>
      <c r="D95" t="inlineStr">
        <is>
          <t xml:space="preserve">Base</t>
        </is>
      </c>
      <c r="F95" t="str">
        <f>HYPERLINK("https://www.ebay.com/sch/i.html?_nkw=2023+Bowman+Inception+William+Lugo&amp;mkcid=1&amp;mkrid=711-53200-19255-0&amp;siteid=0&amp;campid=5339157451&amp;toolid=10001&amp;mkevt=1&amp;customid=checklist-xlsx","Find on eBay")</f>
        <v>Find on eBay</v>
      </c>
    </row>
    <row r="96">
      <c r="A96" t="inlineStr">
        <is>
          <t xml:space="preserve">94</t>
        </is>
      </c>
      <c r="B96" t="inlineStr">
        <is>
          <t xml:space="preserve">Aeverson Arteaga</t>
        </is>
      </c>
      <c r="C96" t="inlineStr">
        <is>
          <t xml:space="preserve">San Francisco Giants</t>
        </is>
      </c>
      <c r="D96" t="inlineStr">
        <is>
          <t xml:space="preserve">Base</t>
        </is>
      </c>
      <c r="F96" t="str">
        <f>HYPERLINK("https://www.ebay.com/sch/i.html?_nkw=2023+Bowman+Inception+Aeverson+Arteaga&amp;mkcid=1&amp;mkrid=711-53200-19255-0&amp;siteid=0&amp;campid=5339157451&amp;toolid=10001&amp;mkevt=1&amp;customid=checklist-xlsx","Find on eBay")</f>
        <v>Find on eBay</v>
      </c>
    </row>
    <row r="97">
      <c r="A97" t="inlineStr">
        <is>
          <t xml:space="preserve">95</t>
        </is>
      </c>
      <c r="B97" t="inlineStr">
        <is>
          <t xml:space="preserve">Carlos Colmenarez</t>
        </is>
      </c>
      <c r="C97" t="inlineStr">
        <is>
          <t xml:space="preserve">Tampa Bay Rays</t>
        </is>
      </c>
      <c r="D97" t="inlineStr">
        <is>
          <t xml:space="preserve">Base</t>
        </is>
      </c>
      <c r="F97" t="str">
        <f>HYPERLINK("https://www.ebay.com/sch/i.html?_nkw=2023+Bowman+Inception+Carlos+Colmenarez&amp;mkcid=1&amp;mkrid=711-53200-19255-0&amp;siteid=0&amp;campid=5339157451&amp;toolid=10001&amp;mkevt=1&amp;customid=checklist-xlsx","Find on eBay")</f>
        <v>Find on eBay</v>
      </c>
    </row>
    <row r="98">
      <c r="A98" t="inlineStr">
        <is>
          <t xml:space="preserve">96</t>
        </is>
      </c>
      <c r="B98" t="inlineStr">
        <is>
          <t xml:space="preserve">Yasser Mercedes</t>
        </is>
      </c>
      <c r="C98" t="inlineStr">
        <is>
          <t xml:space="preserve">Minnesota Twins</t>
        </is>
      </c>
      <c r="D98" t="inlineStr">
        <is>
          <t xml:space="preserve">Base</t>
        </is>
      </c>
      <c r="F98" t="str">
        <f>HYPERLINK("https://www.ebay.com/sch/i.html?_nkw=2023+Bowman+Inception+Yasser+Mercedes&amp;mkcid=1&amp;mkrid=711-53200-19255-0&amp;siteid=0&amp;campid=5339157451&amp;toolid=10001&amp;mkevt=1&amp;customid=checklist-xlsx","Find on eBay")</f>
        <v>Find on eBay</v>
      </c>
    </row>
    <row r="99">
      <c r="A99" t="inlineStr">
        <is>
          <t xml:space="preserve">97</t>
        </is>
      </c>
      <c r="B99" t="inlineStr">
        <is>
          <t xml:space="preserve">Jaison Chourio</t>
        </is>
      </c>
      <c r="C99" t="inlineStr">
        <is>
          <t xml:space="preserve">Cleveland Guardians</t>
        </is>
      </c>
      <c r="D99" t="inlineStr">
        <is>
          <t xml:space="preserve">Base</t>
        </is>
      </c>
      <c r="F99" t="str">
        <f>HYPERLINK("https://www.ebay.com/sch/i.html?_nkw=2023+Bowman+Inception+Jaison+Chourio&amp;mkcid=1&amp;mkrid=711-53200-19255-0&amp;siteid=0&amp;campid=5339157451&amp;toolid=10001&amp;mkevt=1&amp;customid=checklist-xlsx","Find on eBay")</f>
        <v>Find on eBay</v>
      </c>
    </row>
    <row r="100">
      <c r="A100" t="inlineStr">
        <is>
          <t xml:space="preserve">98</t>
        </is>
      </c>
      <c r="B100" t="inlineStr">
        <is>
          <t xml:space="preserve">Bryan Acuña</t>
        </is>
      </c>
      <c r="C100" t="inlineStr">
        <is>
          <t xml:space="preserve">Minnesota Twins</t>
        </is>
      </c>
      <c r="D100" t="inlineStr">
        <is>
          <t xml:space="preserve">Base</t>
        </is>
      </c>
      <c r="F100" t="str">
        <f>HYPERLINK("https://www.ebay.com/sch/i.html?_nkw=2023+Bowman+Inception+Bryan+Acu%C3%B1a&amp;mkcid=1&amp;mkrid=711-53200-19255-0&amp;siteid=0&amp;campid=5339157451&amp;toolid=10001&amp;mkevt=1&amp;customid=checklist-xlsx","Find on eBay")</f>
        <v>Find on eBay</v>
      </c>
    </row>
    <row r="101">
      <c r="A101" t="inlineStr">
        <is>
          <t xml:space="preserve">99</t>
        </is>
      </c>
      <c r="B101" t="inlineStr">
        <is>
          <t xml:space="preserve">Henry Bolte</t>
        </is>
      </c>
      <c r="C101" t="inlineStr">
        <is>
          <t xml:space="preserve">Oakland Athletics</t>
        </is>
      </c>
      <c r="D101" t="inlineStr">
        <is>
          <t xml:space="preserve">Base</t>
        </is>
      </c>
      <c r="F101" t="str">
        <f>HYPERLINK("https://www.ebay.com/sch/i.html?_nkw=2023+Bowman+Inception+Henry+Bolte&amp;mkcid=1&amp;mkrid=711-53200-19255-0&amp;siteid=0&amp;campid=5339157451&amp;toolid=10001&amp;mkevt=1&amp;customid=checklist-xlsx","Find on eBay")</f>
        <v>Find on eBay</v>
      </c>
    </row>
    <row r="102">
      <c r="A102" t="inlineStr">
        <is>
          <t xml:space="preserve">BPA-AC</t>
        </is>
      </c>
      <c r="B102" t="inlineStr">
        <is>
          <t xml:space="preserve">Austin Charles</t>
        </is>
      </c>
      <c r="C102" t="inlineStr">
        <is>
          <t xml:space="preserve">Kansas City Royals</t>
        </is>
      </c>
      <c r="D102" t="inlineStr">
        <is>
          <t xml:space="preserve">Prospect Autographs</t>
        </is>
      </c>
      <c r="F102" t="str">
        <f>HYPERLINK("https://www.ebay.com/sch/i.html?_nkw=2023+Bowman+Inception+Austin+Charles+auto&amp;mkcid=1&amp;mkrid=711-53200-19255-0&amp;siteid=0&amp;campid=5339157451&amp;toolid=10001&amp;mkevt=1&amp;customid=checklist-xlsx","Find on eBay")</f>
        <v>Find on eBay</v>
      </c>
    </row>
    <row r="103">
      <c r="A103" t="inlineStr">
        <is>
          <t xml:space="preserve">BPA-ACO</t>
        </is>
      </c>
      <c r="B103" t="inlineStr">
        <is>
          <t xml:space="preserve">Ariel Castro</t>
        </is>
      </c>
      <c r="C103" t="inlineStr">
        <is>
          <t xml:space="preserve">Minnesota Twins</t>
        </is>
      </c>
      <c r="D103" t="inlineStr">
        <is>
          <t xml:space="preserve">Prospect Autographs</t>
        </is>
      </c>
      <c r="F103" t="str">
        <f>HYPERLINK("https://www.ebay.com/sch/i.html?_nkw=2023+Bowman+Inception+Ariel+Castro+auto&amp;mkcid=1&amp;mkrid=711-53200-19255-0&amp;siteid=0&amp;campid=5339157451&amp;toolid=10001&amp;mkevt=1&amp;customid=checklist-xlsx","Find on eBay")</f>
        <v>Find on eBay</v>
      </c>
    </row>
    <row r="104">
      <c r="A104" t="inlineStr">
        <is>
          <t xml:space="preserve">BPA-AD</t>
        </is>
      </c>
      <c r="B104" t="inlineStr">
        <is>
          <t xml:space="preserve">Alex De Jesus</t>
        </is>
      </c>
      <c r="C104" t="inlineStr">
        <is>
          <t xml:space="preserve">Toronto Blue Jays</t>
        </is>
      </c>
      <c r="D104" t="inlineStr">
        <is>
          <t xml:space="preserve">Prospect Autographs</t>
        </is>
      </c>
      <c r="F104" t="str">
        <f>HYPERLINK("https://www.ebay.com/sch/i.html?_nkw=2023+Bowman+Inception+Alex+De+Jesus+auto&amp;mkcid=1&amp;mkrid=711-53200-19255-0&amp;siteid=0&amp;campid=5339157451&amp;toolid=10001&amp;mkevt=1&amp;customid=checklist-xlsx","Find on eBay")</f>
        <v>Find on eBay</v>
      </c>
    </row>
    <row r="105">
      <c r="A105" t="inlineStr">
        <is>
          <t xml:space="preserve">BPA-ADO</t>
        </is>
      </c>
      <c r="B105" t="inlineStr">
        <is>
          <t xml:space="preserve">Alfredo Duno</t>
        </is>
      </c>
      <c r="C105" t="inlineStr">
        <is>
          <t xml:space="preserve">Cincinnati Reds</t>
        </is>
      </c>
      <c r="D105" t="inlineStr">
        <is>
          <t xml:space="preserve">Prospect Autographs</t>
        </is>
      </c>
      <c r="F105" t="str">
        <f>HYPERLINK("https://www.ebay.com/sch/i.html?_nkw=2023+Bowman+Inception+Alfredo+Duno+auto&amp;mkcid=1&amp;mkrid=711-53200-19255-0&amp;siteid=0&amp;campid=5339157451&amp;toolid=10001&amp;mkevt=1&amp;customid=checklist-xlsx","Find on eBay")</f>
        <v>Find on eBay</v>
      </c>
    </row>
    <row r="106">
      <c r="A106" t="inlineStr">
        <is>
          <t xml:space="preserve">BPA-AG</t>
        </is>
      </c>
      <c r="B106" t="inlineStr">
        <is>
          <t xml:space="preserve">Angel Genao</t>
        </is>
      </c>
      <c r="C106" t="inlineStr">
        <is>
          <t xml:space="preserve">Cleveland Guardians</t>
        </is>
      </c>
      <c r="D106" t="inlineStr">
        <is>
          <t xml:space="preserve">Prospect Autographs</t>
        </is>
      </c>
      <c r="F106" t="str">
        <f>HYPERLINK("https://www.ebay.com/sch/i.html?_nkw=2023+Bowman+Inception+Angel+Genao+auto&amp;mkcid=1&amp;mkrid=711-53200-19255-0&amp;siteid=0&amp;campid=5339157451&amp;toolid=10001&amp;mkevt=1&amp;customid=checklist-xlsx","Find on eBay")</f>
        <v>Find on eBay</v>
      </c>
    </row>
    <row r="107">
      <c r="A107" t="inlineStr">
        <is>
          <t xml:space="preserve">BPA-AH</t>
        </is>
      </c>
      <c r="B107" t="inlineStr">
        <is>
          <t xml:space="preserve">Anthony Hall</t>
        </is>
      </c>
      <c r="C107" t="inlineStr">
        <is>
          <t xml:space="preserve">New York Yankees</t>
        </is>
      </c>
      <c r="D107" t="inlineStr">
        <is>
          <t xml:space="preserve">Prospect Autographs</t>
        </is>
      </c>
      <c r="F107" t="str">
        <f>HYPERLINK("https://www.ebay.com/sch/i.html?_nkw=2023+Bowman+Inception+Anthony+Hall+auto&amp;mkcid=1&amp;mkrid=711-53200-19255-0&amp;siteid=0&amp;campid=5339157451&amp;toolid=10001&amp;mkevt=1&amp;customid=checklist-xlsx","Find on eBay")</f>
        <v>Find on eBay</v>
      </c>
    </row>
    <row r="108">
      <c r="A108" t="inlineStr">
        <is>
          <t xml:space="preserve">BPA-AP</t>
        </is>
      </c>
      <c r="B108" t="inlineStr">
        <is>
          <t xml:space="preserve">Adrian Pinto</t>
        </is>
      </c>
      <c r="C108" t="inlineStr">
        <is>
          <t xml:space="preserve">Toronto Blue Jays</t>
        </is>
      </c>
      <c r="D108" t="inlineStr">
        <is>
          <t xml:space="preserve">Prospect Autographs</t>
        </is>
      </c>
      <c r="F108" t="str">
        <f>HYPERLINK("https://www.ebay.com/sch/i.html?_nkw=2023+Bowman+Inception+Adrian+Pinto+auto&amp;mkcid=1&amp;mkrid=711-53200-19255-0&amp;siteid=0&amp;campid=5339157451&amp;toolid=10001&amp;mkevt=1&amp;customid=checklist-xlsx","Find on eBay")</f>
        <v>Find on eBay</v>
      </c>
    </row>
    <row r="109">
      <c r="A109" t="inlineStr">
        <is>
          <t xml:space="preserve">BPA-APA</t>
        </is>
      </c>
      <c r="B109" t="inlineStr">
        <is>
          <t xml:space="preserve">Adrian Placencia</t>
        </is>
      </c>
      <c r="C109" t="inlineStr">
        <is>
          <t xml:space="preserve">Los Angeles Angels</t>
        </is>
      </c>
      <c r="D109" t="inlineStr">
        <is>
          <t xml:space="preserve">Prospect Autographs</t>
        </is>
      </c>
      <c r="F109" t="str">
        <f>HYPERLINK("https://www.ebay.com/sch/i.html?_nkw=2023+Bowman+Inception+Adrian+Placencia+auto&amp;mkcid=1&amp;mkrid=711-53200-19255-0&amp;siteid=0&amp;campid=5339157451&amp;toolid=10001&amp;mkevt=1&amp;customid=checklist-xlsx","Find on eBay")</f>
        <v>Find on eBay</v>
      </c>
    </row>
    <row r="110">
      <c r="A110" t="inlineStr">
        <is>
          <t xml:space="preserve">BPA-APO</t>
        </is>
      </c>
      <c r="B110" t="inlineStr">
        <is>
          <t xml:space="preserve">Antony Peguero</t>
        </is>
      </c>
      <c r="C110" t="inlineStr">
        <is>
          <t xml:space="preserve">Miami Marlins</t>
        </is>
      </c>
      <c r="D110" t="inlineStr">
        <is>
          <t xml:space="preserve">Prospect Autographs</t>
        </is>
      </c>
      <c r="F110" t="str">
        <f>HYPERLINK("https://www.ebay.com/sch/i.html?_nkw=2023+Bowman+Inception+Antony+Peguero+auto&amp;mkcid=1&amp;mkrid=711-53200-19255-0&amp;siteid=0&amp;campid=5339157451&amp;toolid=10001&amp;mkevt=1&amp;customid=checklist-xlsx","Find on eBay")</f>
        <v>Find on eBay</v>
      </c>
    </row>
    <row r="111">
      <c r="A111" t="inlineStr">
        <is>
          <t xml:space="preserve">BPA-AS</t>
        </is>
      </c>
      <c r="B111" t="inlineStr">
        <is>
          <t xml:space="preserve">Adan Sanchez</t>
        </is>
      </c>
      <c r="C111" t="inlineStr">
        <is>
          <t xml:space="preserve">Chicago Cubs</t>
        </is>
      </c>
      <c r="D111" t="inlineStr">
        <is>
          <t xml:space="preserve">Prospect Autographs</t>
        </is>
      </c>
      <c r="F111" t="str">
        <f>HYPERLINK("https://www.ebay.com/sch/i.html?_nkw=2023+Bowman+Inception+Adan+Sanchez+auto&amp;mkcid=1&amp;mkrid=711-53200-19255-0&amp;siteid=0&amp;campid=5339157451&amp;toolid=10001&amp;mkevt=1&amp;customid=checklist-xlsx","Find on eBay")</f>
        <v>Find on eBay</v>
      </c>
    </row>
    <row r="112">
      <c r="A112" t="inlineStr">
        <is>
          <t xml:space="preserve">BPA-ASZ</t>
        </is>
      </c>
      <c r="B112" t="inlineStr">
        <is>
          <t xml:space="preserve">Axel Sanchez</t>
        </is>
      </c>
      <c r="C112" t="inlineStr">
        <is>
          <t xml:space="preserve">Seattle Mariners</t>
        </is>
      </c>
      <c r="D112" t="inlineStr">
        <is>
          <t xml:space="preserve">Prospect Autographs</t>
        </is>
      </c>
      <c r="F112" t="str">
        <f>HYPERLINK("https://www.ebay.com/sch/i.html?_nkw=2023+Bowman+Inception+Axel+Sanchez+auto&amp;mkcid=1&amp;mkrid=711-53200-19255-0&amp;siteid=0&amp;campid=5339157451&amp;toolid=10001&amp;mkevt=1&amp;customid=checklist-xlsx","Find on eBay")</f>
        <v>Find on eBay</v>
      </c>
    </row>
    <row r="113">
      <c r="A113" t="inlineStr">
        <is>
          <t xml:space="preserve">BPA-AT</t>
        </is>
      </c>
      <c r="B113" t="inlineStr">
        <is>
          <t xml:space="preserve">Ambioris Tavarez</t>
        </is>
      </c>
      <c r="C113" t="inlineStr">
        <is>
          <t xml:space="preserve">Atlanta Braves</t>
        </is>
      </c>
      <c r="D113" t="inlineStr">
        <is>
          <t xml:space="preserve">Prospect Autographs</t>
        </is>
      </c>
      <c r="F113" t="str">
        <f>HYPERLINK("https://www.ebay.com/sch/i.html?_nkw=2023+Bowman+Inception+Ambioris+Tavarez+auto&amp;mkcid=1&amp;mkrid=711-53200-19255-0&amp;siteid=0&amp;campid=5339157451&amp;toolid=10001&amp;mkevt=1&amp;customid=checklist-xlsx","Find on eBay")</f>
        <v>Find on eBay</v>
      </c>
    </row>
    <row r="114">
      <c r="A114" t="inlineStr">
        <is>
          <t xml:space="preserve">BPA-BC</t>
        </is>
      </c>
      <c r="B114" t="inlineStr">
        <is>
          <t xml:space="preserve">Brenner Cox</t>
        </is>
      </c>
      <c r="C114" t="inlineStr">
        <is>
          <t xml:space="preserve">Washington Nationals</t>
        </is>
      </c>
      <c r="D114" t="inlineStr">
        <is>
          <t xml:space="preserve">Prospect Autographs</t>
        </is>
      </c>
      <c r="F114" t="str">
        <f>HYPERLINK("https://www.ebay.com/sch/i.html?_nkw=2023+Bowman+Inception+Brenner+Cox+auto&amp;mkcid=1&amp;mkrid=711-53200-19255-0&amp;siteid=0&amp;campid=5339157451&amp;toolid=10001&amp;mkevt=1&amp;customid=checklist-xlsx","Find on eBay")</f>
        <v>Find on eBay</v>
      </c>
    </row>
    <row r="115">
      <c r="A115" t="inlineStr">
        <is>
          <t xml:space="preserve">BPA-BG</t>
        </is>
      </c>
      <c r="B115" t="inlineStr">
        <is>
          <t xml:space="preserve">Brailer Guerrero</t>
        </is>
      </c>
      <c r="C115" t="inlineStr">
        <is>
          <t xml:space="preserve">Tampa Bay Rays</t>
        </is>
      </c>
      <c r="D115" t="inlineStr">
        <is>
          <t xml:space="preserve">Prospect Autographs</t>
        </is>
      </c>
      <c r="F115" t="str">
        <f>HYPERLINK("https://www.ebay.com/sch/i.html?_nkw=2023+Bowman+Inception+Brailer+Guerrero+auto&amp;mkcid=1&amp;mkrid=711-53200-19255-0&amp;siteid=0&amp;campid=5339157451&amp;toolid=10001&amp;mkevt=1&amp;customid=checklist-xlsx","Find on eBay")</f>
        <v>Find on eBay</v>
      </c>
    </row>
    <row r="116">
      <c r="A116" t="inlineStr">
        <is>
          <t xml:space="preserve">BPA-BH</t>
        </is>
      </c>
      <c r="B116" t="inlineStr">
        <is>
          <t xml:space="preserve">Brady House</t>
        </is>
      </c>
      <c r="C116" t="inlineStr">
        <is>
          <t xml:space="preserve">Washington Nationals</t>
        </is>
      </c>
      <c r="D116" t="inlineStr">
        <is>
          <t xml:space="preserve">Prospect Autographs</t>
        </is>
      </c>
      <c r="F116" t="str">
        <f>HYPERLINK("https://www.ebay.com/sch/i.html?_nkw=2023+Bowman+Inception+Brady+House+auto&amp;mkcid=1&amp;mkrid=711-53200-19255-0&amp;siteid=0&amp;campid=5339157451&amp;toolid=10001&amp;mkevt=1&amp;customid=checklist-xlsx","Find on eBay")</f>
        <v>Find on eBay</v>
      </c>
    </row>
    <row r="117">
      <c r="A117" t="inlineStr">
        <is>
          <t xml:space="preserve">BPA-BJ</t>
        </is>
      </c>
      <c r="B117" t="inlineStr">
        <is>
          <t xml:space="preserve">Brock Jones</t>
        </is>
      </c>
      <c r="C117" t="inlineStr">
        <is>
          <t xml:space="preserve">Tampa Bay Rays</t>
        </is>
      </c>
      <c r="D117" t="inlineStr">
        <is>
          <t xml:space="preserve">Prospect Autographs</t>
        </is>
      </c>
      <c r="F117" t="str">
        <f>HYPERLINK("https://www.ebay.com/sch/i.html?_nkw=2023+Bowman+Inception+Brock+Jones+auto&amp;mkcid=1&amp;mkrid=711-53200-19255-0&amp;siteid=0&amp;campid=5339157451&amp;toolid=10001&amp;mkevt=1&amp;customid=checklist-xlsx","Find on eBay")</f>
        <v>Find on eBay</v>
      </c>
    </row>
    <row r="118">
      <c r="A118" t="inlineStr">
        <is>
          <t xml:space="preserve">BPA-BL</t>
        </is>
      </c>
      <c r="B118" t="inlineStr">
        <is>
          <t xml:space="preserve">Brooks Lee</t>
        </is>
      </c>
      <c r="C118" t="inlineStr">
        <is>
          <t xml:space="preserve">Minnesota Twins</t>
        </is>
      </c>
      <c r="D118" t="inlineStr">
        <is>
          <t xml:space="preserve">Prospect Autographs</t>
        </is>
      </c>
      <c r="F118" t="str">
        <f>HYPERLINK("https://www.ebay.com/sch/i.html?_nkw=2023+Bowman+Inception+Brooks+Lee+auto&amp;mkcid=1&amp;mkrid=711-53200-19255-0&amp;siteid=0&amp;campid=5339157451&amp;toolid=10001&amp;mkevt=1&amp;customid=checklist-xlsx","Find on eBay")</f>
        <v>Find on eBay</v>
      </c>
    </row>
    <row r="119">
      <c r="A119" t="inlineStr">
        <is>
          <t xml:space="preserve">BPA-BM</t>
        </is>
      </c>
      <c r="B119" t="inlineStr">
        <is>
          <t xml:space="preserve">Brandon Mayea</t>
        </is>
      </c>
      <c r="C119" t="inlineStr">
        <is>
          <t xml:space="preserve">New York Yankees</t>
        </is>
      </c>
      <c r="D119" t="inlineStr">
        <is>
          <t xml:space="preserve">Prospect Autographs</t>
        </is>
      </c>
      <c r="F119" t="str">
        <f>HYPERLINK("https://www.ebay.com/sch/i.html?_nkw=2023+Bowman+Inception+Brandon+Mayea+auto&amp;mkcid=1&amp;mkrid=711-53200-19255-0&amp;siteid=0&amp;campid=5339157451&amp;toolid=10001&amp;mkevt=1&amp;customid=checklist-xlsx","Find on eBay")</f>
        <v>Find on eBay</v>
      </c>
    </row>
    <row r="120">
      <c r="A120" t="inlineStr">
        <is>
          <t xml:space="preserve">BPA-CC</t>
        </is>
      </c>
      <c r="B120" t="inlineStr">
        <is>
          <t xml:space="preserve">Cam Collier</t>
        </is>
      </c>
      <c r="C120" t="inlineStr">
        <is>
          <t xml:space="preserve">Cincinnati Reds</t>
        </is>
      </c>
      <c r="D120" t="inlineStr">
        <is>
          <t xml:space="preserve">Prospect Autographs</t>
        </is>
      </c>
      <c r="F120" t="str">
        <f>HYPERLINK("https://www.ebay.com/sch/i.html?_nkw=2023+Bowman+Inception+Cam+Collier+auto&amp;mkcid=1&amp;mkrid=711-53200-19255-0&amp;siteid=0&amp;campid=5339157451&amp;toolid=10001&amp;mkevt=1&amp;customid=checklist-xlsx","Find on eBay")</f>
        <v>Find on eBay</v>
      </c>
    </row>
    <row r="121">
      <c r="A121" t="inlineStr">
        <is>
          <t xml:space="preserve">BPA-CCY</t>
        </is>
      </c>
      <c r="B121" t="inlineStr">
        <is>
          <t xml:space="preserve">Cutter Coffey</t>
        </is>
      </c>
      <c r="C121" t="inlineStr">
        <is>
          <t xml:space="preserve">Boston Red Sox</t>
        </is>
      </c>
      <c r="D121" t="inlineStr">
        <is>
          <t xml:space="preserve">Prospect Autographs</t>
        </is>
      </c>
      <c r="F121" t="str">
        <f>HYPERLINK("https://www.ebay.com/sch/i.html?_nkw=2023+Bowman+Inception+Cutter+Coffey+auto&amp;mkcid=1&amp;mkrid=711-53200-19255-0&amp;siteid=0&amp;campid=5339157451&amp;toolid=10001&amp;mkevt=1&amp;customid=checklist-xlsx","Find on eBay")</f>
        <v>Find on eBay</v>
      </c>
    </row>
    <row r="122">
      <c r="A122" t="inlineStr">
        <is>
          <t xml:space="preserve">BPA-CD</t>
        </is>
      </c>
      <c r="B122" t="inlineStr">
        <is>
          <t xml:space="preserve">Camilo Diaz</t>
        </is>
      </c>
      <c r="C122" t="inlineStr">
        <is>
          <t xml:space="preserve">Houston Astros</t>
        </is>
      </c>
      <c r="D122" t="inlineStr">
        <is>
          <t xml:space="preserve">Prospect Autographs</t>
        </is>
      </c>
      <c r="F122" t="str">
        <f>HYPERLINK("https://www.ebay.com/sch/i.html?_nkw=2023+Bowman+Inception+Camilo+Diaz+auto&amp;mkcid=1&amp;mkrid=711-53200-19255-0&amp;siteid=0&amp;campid=5339157451&amp;toolid=10001&amp;mkevt=1&amp;customid=checklist-xlsx","Find on eBay")</f>
        <v>Find on eBay</v>
      </c>
    </row>
    <row r="123">
      <c r="A123" t="inlineStr">
        <is>
          <t xml:space="preserve">BPA-CDR</t>
        </is>
      </c>
      <c r="B123" t="inlineStr">
        <is>
          <t xml:space="preserve">Chase DeLauter</t>
        </is>
      </c>
      <c r="C123" t="inlineStr">
        <is>
          <t xml:space="preserve">Cleveland Guardians</t>
        </is>
      </c>
      <c r="D123" t="inlineStr">
        <is>
          <t xml:space="preserve">Prospect Autographs</t>
        </is>
      </c>
      <c r="F123" t="str">
        <f>HYPERLINK("https://www.ebay.com/sch/i.html?_nkw=2023+Bowman+Inception+Chase+DeLauter+auto&amp;mkcid=1&amp;mkrid=711-53200-19255-0&amp;siteid=0&amp;campid=5339157451&amp;toolid=10001&amp;mkevt=1&amp;customid=checklist-xlsx","Find on eBay")</f>
        <v>Find on eBay</v>
      </c>
    </row>
    <row r="124">
      <c r="A124" t="inlineStr">
        <is>
          <t xml:space="preserve">BPA-CDY</t>
        </is>
      </c>
      <c r="B124" t="inlineStr">
        <is>
          <t xml:space="preserve">Cade Doughty</t>
        </is>
      </c>
      <c r="C124" t="inlineStr">
        <is>
          <t xml:space="preserve">Toronto Blue Jays</t>
        </is>
      </c>
      <c r="D124" t="inlineStr">
        <is>
          <t xml:space="preserve">Prospect Autographs</t>
        </is>
      </c>
      <c r="F124" t="str">
        <f>HYPERLINK("https://www.ebay.com/sch/i.html?_nkw=2023+Bowman+Inception+Cade+Doughty+auto&amp;mkcid=1&amp;mkrid=711-53200-19255-0&amp;siteid=0&amp;campid=5339157451&amp;toolid=10001&amp;mkevt=1&amp;customid=checklist-xlsx","Find on eBay")</f>
        <v>Find on eBay</v>
      </c>
    </row>
    <row r="125">
      <c r="A125" t="inlineStr">
        <is>
          <t xml:space="preserve">BPA-CJ</t>
        </is>
      </c>
      <c r="B125" t="inlineStr">
        <is>
          <t xml:space="preserve">Carlos Jorge</t>
        </is>
      </c>
      <c r="C125" t="inlineStr">
        <is>
          <t xml:space="preserve">Cincinnati Reds</t>
        </is>
      </c>
      <c r="D125" t="inlineStr">
        <is>
          <t xml:space="preserve">Prospect Autographs</t>
        </is>
      </c>
      <c r="F125" t="str">
        <f>HYPERLINK("https://www.ebay.com/sch/i.html?_nkw=2023+Bowman+Inception+Carlos+Jorge+auto&amp;mkcid=1&amp;mkrid=711-53200-19255-0&amp;siteid=0&amp;campid=5339157451&amp;toolid=10001&amp;mkevt=1&amp;customid=checklist-xlsx","Find on eBay")</f>
        <v>Find on eBay</v>
      </c>
    </row>
    <row r="126">
      <c r="A126" t="inlineStr">
        <is>
          <t xml:space="preserve">BPA-CSN</t>
        </is>
      </c>
      <c r="B126" t="inlineStr">
        <is>
          <t xml:space="preserve">Chandler Simpson</t>
        </is>
      </c>
      <c r="C126" t="inlineStr">
        <is>
          <t xml:space="preserve">Tampa Bay Rays</t>
        </is>
      </c>
      <c r="D126" t="inlineStr">
        <is>
          <t xml:space="preserve">Prospect Autographs</t>
        </is>
      </c>
      <c r="F126" t="str">
        <f>HYPERLINK("https://www.ebay.com/sch/i.html?_nkw=2023+Bowman+Inception+Chandler+Simpson+auto&amp;mkcid=1&amp;mkrid=711-53200-19255-0&amp;siteid=0&amp;campid=5339157451&amp;toolid=10001&amp;mkevt=1&amp;customid=checklist-xlsx","Find on eBay")</f>
        <v>Find on eBay</v>
      </c>
    </row>
    <row r="127">
      <c r="A127" t="inlineStr">
        <is>
          <t xml:space="preserve">BPA-CT</t>
        </is>
      </c>
      <c r="B127" t="inlineStr">
        <is>
          <t xml:space="preserve">Colby Thomas</t>
        </is>
      </c>
      <c r="C127" t="inlineStr">
        <is>
          <t xml:space="preserve">Oakland Athletics</t>
        </is>
      </c>
      <c r="D127" t="inlineStr">
        <is>
          <t xml:space="preserve">Prospect Autographs</t>
        </is>
      </c>
      <c r="F127" t="str">
        <f>HYPERLINK("https://www.ebay.com/sch/i.html?_nkw=2023+Bowman+Inception+Colby+Thomas+auto&amp;mkcid=1&amp;mkrid=711-53200-19255-0&amp;siteid=0&amp;campid=5339157451&amp;toolid=10001&amp;mkevt=1&amp;customid=checklist-xlsx","Find on eBay")</f>
        <v>Find on eBay</v>
      </c>
    </row>
    <row r="128">
      <c r="A128" t="inlineStr">
        <is>
          <t xml:space="preserve">BPA-CV</t>
        </is>
      </c>
      <c r="B128" t="inlineStr">
        <is>
          <t xml:space="preserve">Cristhian Vaquero</t>
        </is>
      </c>
      <c r="C128" t="inlineStr">
        <is>
          <t xml:space="preserve">Washington Nationals</t>
        </is>
      </c>
      <c r="D128" t="inlineStr">
        <is>
          <t xml:space="preserve">Prospect Autographs</t>
        </is>
      </c>
      <c r="F128" t="str">
        <f>HYPERLINK("https://www.ebay.com/sch/i.html?_nkw=2023+Bowman+Inception+Cristhian+Vaquero+auto&amp;mkcid=1&amp;mkrid=711-53200-19255-0&amp;siteid=0&amp;campid=5339157451&amp;toolid=10001&amp;mkevt=1&amp;customid=checklist-xlsx","Find on eBay")</f>
        <v>Find on eBay</v>
      </c>
    </row>
    <row r="129">
      <c r="A129" t="inlineStr">
        <is>
          <t xml:space="preserve">BPA-CW</t>
        </is>
      </c>
      <c r="B129" t="inlineStr">
        <is>
          <t xml:space="preserve">Cayden Wallace</t>
        </is>
      </c>
      <c r="C129" t="inlineStr">
        <is>
          <t xml:space="preserve">Kansas City Royals</t>
        </is>
      </c>
      <c r="D129" t="inlineStr">
        <is>
          <t xml:space="preserve">Prospect Autographs</t>
        </is>
      </c>
      <c r="F129" t="str">
        <f>HYPERLINK("https://www.ebay.com/sch/i.html?_nkw=2023+Bowman+Inception+Cayden+Wallace+auto&amp;mkcid=1&amp;mkrid=711-53200-19255-0&amp;siteid=0&amp;campid=5339157451&amp;toolid=10001&amp;mkevt=1&amp;customid=checklist-xlsx","Find on eBay")</f>
        <v>Find on eBay</v>
      </c>
    </row>
    <row r="130">
      <c r="A130" t="inlineStr">
        <is>
          <t xml:space="preserve">BPA-CY</t>
        </is>
      </c>
      <c r="B130" t="inlineStr">
        <is>
          <t xml:space="preserve">Cole Young</t>
        </is>
      </c>
      <c r="C130" t="inlineStr">
        <is>
          <t xml:space="preserve">Seattle Mariners</t>
        </is>
      </c>
      <c r="D130" t="inlineStr">
        <is>
          <t xml:space="preserve">Prospect Autographs</t>
        </is>
      </c>
      <c r="F130" t="str">
        <f>HYPERLINK("https://www.ebay.com/sch/i.html?_nkw=2023+Bowman+Inception+Cole+Young+auto&amp;mkcid=1&amp;mkrid=711-53200-19255-0&amp;siteid=0&amp;campid=5339157451&amp;toolid=10001&amp;mkevt=1&amp;customid=checklist-xlsx","Find on eBay")</f>
        <v>Find on eBay</v>
      </c>
    </row>
    <row r="131">
      <c r="A131" t="inlineStr">
        <is>
          <t xml:space="preserve">BPA-DB</t>
        </is>
      </c>
      <c r="B131" t="inlineStr">
        <is>
          <t xml:space="preserve">Dylan Beavers</t>
        </is>
      </c>
      <c r="C131" t="inlineStr">
        <is>
          <t xml:space="preserve">Baltimore Orioles</t>
        </is>
      </c>
      <c r="D131" t="inlineStr">
        <is>
          <t xml:space="preserve">Prospect Autographs</t>
        </is>
      </c>
      <c r="F131" t="str">
        <f>HYPERLINK("https://www.ebay.com/sch/i.html?_nkw=2023+Bowman+Inception+Dylan+Beavers+auto&amp;mkcid=1&amp;mkrid=711-53200-19255-0&amp;siteid=0&amp;campid=5339157451&amp;toolid=10001&amp;mkevt=1&amp;customid=checklist-xlsx","Find on eBay")</f>
        <v>Find on eBay</v>
      </c>
    </row>
    <row r="132">
      <c r="A132" t="inlineStr">
        <is>
          <t xml:space="preserve">BPA-DC</t>
        </is>
      </c>
      <c r="B132" t="inlineStr">
        <is>
          <t xml:space="preserve">Diego Cartaya</t>
        </is>
      </c>
      <c r="C132" t="inlineStr">
        <is>
          <t xml:space="preserve">Los Angeles Dodgers</t>
        </is>
      </c>
      <c r="D132" t="inlineStr">
        <is>
          <t xml:space="preserve">Prospect Autographs</t>
        </is>
      </c>
      <c r="F132" t="str">
        <f>HYPERLINK("https://www.ebay.com/sch/i.html?_nkw=2023+Bowman+Inception+Diego+Cartaya+auto&amp;mkcid=1&amp;mkrid=711-53200-19255-0&amp;siteid=0&amp;campid=5339157451&amp;toolid=10001&amp;mkevt=1&amp;customid=checklist-xlsx","Find on eBay")</f>
        <v>Find on eBay</v>
      </c>
    </row>
    <row r="133">
      <c r="A133" t="inlineStr">
        <is>
          <t xml:space="preserve">BPA-DD</t>
        </is>
      </c>
      <c r="B133" t="inlineStr">
        <is>
          <t xml:space="preserve">Deyvison De Los Santos</t>
        </is>
      </c>
      <c r="C133" t="inlineStr">
        <is>
          <t xml:space="preserve">Arizona Diamondbacks</t>
        </is>
      </c>
      <c r="D133" t="inlineStr">
        <is>
          <t xml:space="preserve">Prospect Autographs</t>
        </is>
      </c>
      <c r="F133" t="str">
        <f>HYPERLINK("https://www.ebay.com/sch/i.html?_nkw=2023+Bowman+Inception+Deyvison+De+Los+Santos+auto&amp;mkcid=1&amp;mkrid=711-53200-19255-0&amp;siteid=0&amp;campid=5339157451&amp;toolid=10001&amp;mkevt=1&amp;customid=checklist-xlsx","Find on eBay")</f>
        <v>Find on eBay</v>
      </c>
    </row>
    <row r="134">
      <c r="A134" t="inlineStr">
        <is>
          <t xml:space="preserve">BPA-DG</t>
        </is>
      </c>
      <c r="B134" t="inlineStr">
        <is>
          <t xml:space="preserve">Drew Gilbert</t>
        </is>
      </c>
      <c r="C134" t="inlineStr">
        <is>
          <t xml:space="preserve">Houston Astros</t>
        </is>
      </c>
      <c r="D134" t="inlineStr">
        <is>
          <t xml:space="preserve">Prospect Autographs</t>
        </is>
      </c>
      <c r="F134" t="str">
        <f>HYPERLINK("https://www.ebay.com/sch/i.html?_nkw=2023+Bowman+Inception+Drew+Gilbert+auto&amp;mkcid=1&amp;mkrid=711-53200-19255-0&amp;siteid=0&amp;campid=5339157451&amp;toolid=10001&amp;mkevt=1&amp;customid=checklist-xlsx","Find on eBay")</f>
        <v>Find on eBay</v>
      </c>
    </row>
    <row r="135">
      <c r="A135" t="inlineStr">
        <is>
          <t xml:space="preserve">BPA-DGZ</t>
        </is>
      </c>
      <c r="B135" t="inlineStr">
        <is>
          <t xml:space="preserve">Daiverson Gutierrez</t>
        </is>
      </c>
      <c r="C135" t="inlineStr">
        <is>
          <t xml:space="preserve">New York Mets</t>
        </is>
      </c>
      <c r="D135" t="inlineStr">
        <is>
          <t xml:space="preserve">Prospect Autographs</t>
        </is>
      </c>
      <c r="F135" t="str">
        <f>HYPERLINK("https://www.ebay.com/sch/i.html?_nkw=2023+Bowman+Inception+Daiverson+Gutierrez+auto&amp;mkcid=1&amp;mkrid=711-53200-19255-0&amp;siteid=0&amp;campid=5339157451&amp;toolid=10001&amp;mkevt=1&amp;customid=checklist-xlsx","Find on eBay")</f>
        <v>Find on eBay</v>
      </c>
    </row>
    <row r="136">
      <c r="A136" t="inlineStr">
        <is>
          <t xml:space="preserve">BPA-DJ</t>
        </is>
      </c>
      <c r="B136" t="inlineStr">
        <is>
          <t xml:space="preserve">Druw Jones</t>
        </is>
      </c>
      <c r="C136" t="inlineStr">
        <is>
          <t xml:space="preserve">Arizona Diamondbacks</t>
        </is>
      </c>
      <c r="D136" t="inlineStr">
        <is>
          <t xml:space="preserve">Prospect Autographs</t>
        </is>
      </c>
      <c r="F136" t="str">
        <f>HYPERLINK("https://www.ebay.com/sch/i.html?_nkw=2023+Bowman+Inception+Druw+Jones+auto&amp;mkcid=1&amp;mkrid=711-53200-19255-0&amp;siteid=0&amp;campid=5339157451&amp;toolid=10001&amp;mkevt=1&amp;customid=checklist-xlsx","Find on eBay")</f>
        <v>Find on eBay</v>
      </c>
    </row>
    <row r="137">
      <c r="A137" t="inlineStr">
        <is>
          <t xml:space="preserve">BPA-DJE</t>
        </is>
      </c>
      <c r="B137" t="inlineStr">
        <is>
          <t xml:space="preserve">Dyan Jorge</t>
        </is>
      </c>
      <c r="C137" t="inlineStr">
        <is>
          <t xml:space="preserve">Colorado Rockies</t>
        </is>
      </c>
      <c r="D137" t="inlineStr">
        <is>
          <t xml:space="preserve">Prospect Autographs</t>
        </is>
      </c>
      <c r="F137" t="str">
        <f>HYPERLINK("https://www.ebay.com/sch/i.html?_nkw=2023+Bowman+Inception+Dyan+Jorge+auto&amp;mkcid=1&amp;mkrid=711-53200-19255-0&amp;siteid=0&amp;campid=5339157451&amp;toolid=10001&amp;mkevt=1&amp;customid=checklist-xlsx","Find on eBay")</f>
        <v>Find on eBay</v>
      </c>
    </row>
    <row r="138">
      <c r="A138" t="inlineStr">
        <is>
          <t xml:space="preserve">BPA-DO</t>
        </is>
      </c>
      <c r="B138" t="inlineStr">
        <is>
          <t xml:space="preserve">Dylan O'Rae</t>
        </is>
      </c>
      <c r="C138" t="inlineStr">
        <is>
          <t xml:space="preserve">Milwaukee Brewers</t>
        </is>
      </c>
      <c r="D138" t="inlineStr">
        <is>
          <t xml:space="preserve">Prospect Autographs</t>
        </is>
      </c>
      <c r="F138" t="str">
        <f>HYPERLINK("https://www.ebay.com/sch/i.html?_nkw=2023+Bowman+Inception+Dylan+O%27Rae+auto&amp;mkcid=1&amp;mkrid=711-53200-19255-0&amp;siteid=0&amp;campid=5339157451&amp;toolid=10001&amp;mkevt=1&amp;customid=checklist-xlsx","Find on eBay")</f>
        <v>Find on eBay</v>
      </c>
    </row>
    <row r="139">
      <c r="A139" t="inlineStr">
        <is>
          <t xml:space="preserve">BPA-DR</t>
        </is>
      </c>
      <c r="B139" t="inlineStr">
        <is>
          <t xml:space="preserve">Dalton Rushing</t>
        </is>
      </c>
      <c r="C139" t="inlineStr">
        <is>
          <t xml:space="preserve">Los Angeles Dodgers</t>
        </is>
      </c>
      <c r="D139" t="inlineStr">
        <is>
          <t xml:space="preserve">Prospect Autographs</t>
        </is>
      </c>
      <c r="F139" t="str">
        <f>HYPERLINK("https://www.ebay.com/sch/i.html?_nkw=2023+Bowman+Inception+Dalton+Rushing+auto&amp;mkcid=1&amp;mkrid=711-53200-19255-0&amp;siteid=0&amp;campid=5339157451&amp;toolid=10001&amp;mkevt=1&amp;customid=checklist-xlsx","Find on eBay")</f>
        <v>Find on eBay</v>
      </c>
    </row>
    <row r="140">
      <c r="A140" t="inlineStr">
        <is>
          <t xml:space="preserve">BPA-DS</t>
        </is>
      </c>
      <c r="B140" t="inlineStr">
        <is>
          <t xml:space="preserve">Dangelo Sarmiento</t>
        </is>
      </c>
      <c r="C140" t="inlineStr">
        <is>
          <t xml:space="preserve">New York Mets</t>
        </is>
      </c>
      <c r="D140" t="inlineStr">
        <is>
          <t xml:space="preserve">Prospect Autographs</t>
        </is>
      </c>
      <c r="F140" t="str">
        <f>HYPERLINK("https://www.ebay.com/sch/i.html?_nkw=2023+Bowman+Inception+Dangelo+Sarmiento+auto&amp;mkcid=1&amp;mkrid=711-53200-19255-0&amp;siteid=0&amp;campid=5339157451&amp;toolid=10001&amp;mkevt=1&amp;customid=checklist-xlsx","Find on eBay")</f>
        <v>Find on eBay</v>
      </c>
    </row>
    <row r="141">
      <c r="A141" t="inlineStr">
        <is>
          <t xml:space="preserve">BPA-DV</t>
        </is>
      </c>
      <c r="B141" t="inlineStr">
        <is>
          <t xml:space="preserve">Derniche Valdez</t>
        </is>
      </c>
      <c r="C141" t="inlineStr">
        <is>
          <t xml:space="preserve">Chicago Cubs</t>
        </is>
      </c>
      <c r="D141" t="inlineStr">
        <is>
          <t xml:space="preserve">Prospect Autographs</t>
        </is>
      </c>
      <c r="F141" t="str">
        <f>HYPERLINK("https://www.ebay.com/sch/i.html?_nkw=2023+Bowman+Inception+Derniche+Valdez+auto&amp;mkcid=1&amp;mkrid=711-53200-19255-0&amp;siteid=0&amp;campid=5339157451&amp;toolid=10001&amp;mkevt=1&amp;customid=checklist-xlsx","Find on eBay")</f>
        <v>Find on eBay</v>
      </c>
    </row>
    <row r="142">
      <c r="A142" t="inlineStr">
        <is>
          <t xml:space="preserve">BPA-DVZ</t>
        </is>
      </c>
      <c r="B142" t="inlineStr">
        <is>
          <t xml:space="preserve">Daniel Vazquez</t>
        </is>
      </c>
      <c r="C142" t="inlineStr">
        <is>
          <t xml:space="preserve">Kansas City Royals</t>
        </is>
      </c>
      <c r="D142" t="inlineStr">
        <is>
          <t xml:space="preserve">Prospect Autographs</t>
        </is>
      </c>
      <c r="F142" t="str">
        <f>HYPERLINK("https://www.ebay.com/sch/i.html?_nkw=2023+Bowman+Inception+Daniel+Vazquez+auto&amp;mkcid=1&amp;mkrid=711-53200-19255-0&amp;siteid=0&amp;campid=5339157451&amp;toolid=10001&amp;mkevt=1&amp;customid=checklist-xlsx","Find on eBay")</f>
        <v>Find on eBay</v>
      </c>
    </row>
    <row r="143">
      <c r="A143" t="inlineStr">
        <is>
          <t xml:space="preserve">BPA-EB</t>
        </is>
      </c>
      <c r="B143" t="inlineStr">
        <is>
          <t xml:space="preserve">Enmanuel Bonilla</t>
        </is>
      </c>
      <c r="C143" t="inlineStr">
        <is>
          <t xml:space="preserve">Toronto Blue Jays</t>
        </is>
      </c>
      <c r="D143" t="inlineStr">
        <is>
          <t xml:space="preserve">Prospect Autographs</t>
        </is>
      </c>
      <c r="F143" t="str">
        <f>HYPERLINK("https://www.ebay.com/sch/i.html?_nkw=2023+Bowman+Inception+Enmanuel+Bonilla+auto&amp;mkcid=1&amp;mkrid=711-53200-19255-0&amp;siteid=0&amp;campid=5339157451&amp;toolid=10001&amp;mkevt=1&amp;customid=checklist-xlsx","Find on eBay")</f>
        <v>Find on eBay</v>
      </c>
    </row>
    <row r="144">
      <c r="A144" t="inlineStr">
        <is>
          <t xml:space="preserve">BPA-EBD</t>
        </is>
      </c>
      <c r="B144" t="inlineStr">
        <is>
          <t xml:space="preserve">Emaarion Boyd</t>
        </is>
      </c>
      <c r="C144" t="inlineStr">
        <is>
          <t xml:space="preserve">Philadelphia Phillies</t>
        </is>
      </c>
      <c r="D144" t="inlineStr">
        <is>
          <t xml:space="preserve">Prospect Autographs</t>
        </is>
      </c>
      <c r="F144" t="str">
        <f>HYPERLINK("https://www.ebay.com/sch/i.html?_nkw=2023+Bowman+Inception+Emaarion+Boyd+auto&amp;mkcid=1&amp;mkrid=711-53200-19255-0&amp;siteid=0&amp;campid=5339157451&amp;toolid=10001&amp;mkevt=1&amp;customid=checklist-xlsx","Find on eBay")</f>
        <v>Find on eBay</v>
      </c>
    </row>
    <row r="145">
      <c r="A145" t="inlineStr">
        <is>
          <t xml:space="preserve">BPA-EBJ</t>
        </is>
      </c>
      <c r="B145" t="inlineStr">
        <is>
          <t xml:space="preserve">Eric Brown Jr.</t>
        </is>
      </c>
      <c r="C145" t="inlineStr">
        <is>
          <t xml:space="preserve">Milwaukee Brewers</t>
        </is>
      </c>
      <c r="D145" t="inlineStr">
        <is>
          <t xml:space="preserve">Prospect Autographs</t>
        </is>
      </c>
      <c r="F145" t="str">
        <f>HYPERLINK("https://www.ebay.com/sch/i.html?_nkw=2023+Bowman+Inception+Eric+Brown+Jr.+auto&amp;mkcid=1&amp;mkrid=711-53200-19255-0&amp;siteid=0&amp;campid=5339157451&amp;toolid=10001&amp;mkevt=1&amp;customid=checklist-xlsx","Find on eBay")</f>
        <v>Find on eBay</v>
      </c>
    </row>
    <row r="146">
      <c r="A146" t="inlineStr">
        <is>
          <t xml:space="preserve">BPA-EG</t>
        </is>
      </c>
      <c r="B146" t="inlineStr">
        <is>
          <t xml:space="preserve">Elijah Green</t>
        </is>
      </c>
      <c r="C146" t="inlineStr">
        <is>
          <t xml:space="preserve">Washington Nationals</t>
        </is>
      </c>
      <c r="D146" t="inlineStr">
        <is>
          <t xml:space="preserve">Prospect Autographs</t>
        </is>
      </c>
      <c r="F146" t="str">
        <f>HYPERLINK("https://www.ebay.com/sch/i.html?_nkw=2023+Bowman+Inception+Elijah+Green+auto&amp;mkcid=1&amp;mkrid=711-53200-19255-0&amp;siteid=0&amp;campid=5339157451&amp;toolid=10001&amp;mkevt=1&amp;customid=checklist-xlsx","Find on eBay")</f>
        <v>Find on eBay</v>
      </c>
    </row>
    <row r="147">
      <c r="A147" t="inlineStr">
        <is>
          <t xml:space="preserve">BPA-EQ</t>
        </is>
      </c>
      <c r="B147" t="inlineStr">
        <is>
          <t xml:space="preserve">Edgar Quero</t>
        </is>
      </c>
      <c r="C147" t="inlineStr">
        <is>
          <t xml:space="preserve">Los Angeles Angels</t>
        </is>
      </c>
      <c r="D147" t="inlineStr">
        <is>
          <t xml:space="preserve">Prospect Autographs</t>
        </is>
      </c>
      <c r="F147" t="str">
        <f>HYPERLINK("https://www.ebay.com/sch/i.html?_nkw=2023+Bowman+Inception+Edgar+Quero+auto&amp;mkcid=1&amp;mkrid=711-53200-19255-0&amp;siteid=0&amp;campid=5339157451&amp;toolid=10001&amp;mkevt=1&amp;customid=checklist-xlsx","Find on eBay")</f>
        <v>Find on eBay</v>
      </c>
    </row>
    <row r="148">
      <c r="A148" t="inlineStr">
        <is>
          <t xml:space="preserve">BPA-ES</t>
        </is>
      </c>
      <c r="B148" t="inlineStr">
        <is>
          <t xml:space="preserve">Ethan Salas</t>
        </is>
      </c>
      <c r="C148" t="inlineStr">
        <is>
          <t xml:space="preserve">San Diego Padres</t>
        </is>
      </c>
      <c r="D148" t="inlineStr">
        <is>
          <t xml:space="preserve">Prospect Autographs</t>
        </is>
      </c>
      <c r="F148" t="str">
        <f>HYPERLINK("https://www.ebay.com/sch/i.html?_nkw=2023+Bowman+Inception+Ethan+Salas+auto&amp;mkcid=1&amp;mkrid=711-53200-19255-0&amp;siteid=0&amp;campid=5339157451&amp;toolid=10001&amp;mkevt=1&amp;customid=checklist-xlsx","Find on eBay")</f>
        <v>Find on eBay</v>
      </c>
    </row>
    <row r="149">
      <c r="A149" t="inlineStr">
        <is>
          <t xml:space="preserve">BPA-FC</t>
        </is>
      </c>
      <c r="B149" t="inlineStr">
        <is>
          <t xml:space="preserve">Felnin Celesten</t>
        </is>
      </c>
      <c r="C149" t="inlineStr">
        <is>
          <t xml:space="preserve">Seattle Mariners</t>
        </is>
      </c>
      <c r="D149" t="inlineStr">
        <is>
          <t xml:space="preserve">Prospect Autographs</t>
        </is>
      </c>
      <c r="F149" t="str">
        <f>HYPERLINK("https://www.ebay.com/sch/i.html?_nkw=2023+Bowman+Inception+Felnin+Celesten+auto&amp;mkcid=1&amp;mkrid=711-53200-19255-0&amp;siteid=0&amp;campid=5339157451&amp;toolid=10001&amp;mkevt=1&amp;customid=checklist-xlsx","Find on eBay")</f>
        <v>Find on eBay</v>
      </c>
    </row>
    <row r="150">
      <c r="A150" t="inlineStr">
        <is>
          <t xml:space="preserve">BPA-FE</t>
        </is>
      </c>
      <c r="B150" t="inlineStr">
        <is>
          <t xml:space="preserve">Freili Encarnacion</t>
        </is>
      </c>
      <c r="C150" t="inlineStr">
        <is>
          <t xml:space="preserve">Boston Red Sox</t>
        </is>
      </c>
      <c r="D150" t="inlineStr">
        <is>
          <t xml:space="preserve">Prospect Autographs</t>
        </is>
      </c>
      <c r="F150" t="str">
        <f>HYPERLINK("https://www.ebay.com/sch/i.html?_nkw=2023+Bowman+Inception+Freili+Encarnacion+auto&amp;mkcid=1&amp;mkrid=711-53200-19255-0&amp;siteid=0&amp;campid=5339157451&amp;toolid=10001&amp;mkevt=1&amp;customid=checklist-xlsx","Find on eBay")</f>
        <v>Find on eBay</v>
      </c>
    </row>
    <row r="151">
      <c r="A151" t="inlineStr">
        <is>
          <t xml:space="preserve">BPA-GC</t>
        </is>
      </c>
      <c r="B151" t="inlineStr">
        <is>
          <t xml:space="preserve">Gavin Cross</t>
        </is>
      </c>
      <c r="C151" t="inlineStr">
        <is>
          <t xml:space="preserve">Kansas City Royals</t>
        </is>
      </c>
      <c r="D151" t="inlineStr">
        <is>
          <t xml:space="preserve">Prospect Autographs</t>
        </is>
      </c>
      <c r="F151" t="str">
        <f>HYPERLINK("https://www.ebay.com/sch/i.html?_nkw=2023+Bowman+Inception+Gavin+Cross+auto&amp;mkcid=1&amp;mkrid=711-53200-19255-0&amp;siteid=0&amp;campid=5339157451&amp;toolid=10001&amp;mkevt=1&amp;customid=checklist-xlsx","Find on eBay")</f>
        <v>Find on eBay</v>
      </c>
    </row>
    <row r="152">
      <c r="A152" t="inlineStr">
        <is>
          <t xml:space="preserve">BPA-GF</t>
        </is>
      </c>
      <c r="B152" t="inlineStr">
        <is>
          <t xml:space="preserve">Gleider Figuereo</t>
        </is>
      </c>
      <c r="C152" t="inlineStr">
        <is>
          <t xml:space="preserve">Texas Rangers</t>
        </is>
      </c>
      <c r="D152" t="inlineStr">
        <is>
          <t xml:space="preserve">Prospect Autographs</t>
        </is>
      </c>
      <c r="F152" t="str">
        <f>HYPERLINK("https://www.ebay.com/sch/i.html?_nkw=2023+Bowman+Inception+Gleider+Figuereo+auto&amp;mkcid=1&amp;mkrid=711-53200-19255-0&amp;siteid=0&amp;campid=5339157451&amp;toolid=10001&amp;mkevt=1&amp;customid=checklist-xlsx","Find on eBay")</f>
        <v>Find on eBay</v>
      </c>
    </row>
    <row r="153">
      <c r="A153" t="inlineStr">
        <is>
          <t xml:space="preserve">BPA-GR</t>
        </is>
      </c>
      <c r="B153" t="inlineStr">
        <is>
          <t xml:space="preserve">Gabriel Rincones</t>
        </is>
      </c>
      <c r="C153" t="inlineStr">
        <is>
          <t xml:space="preserve">Philadelphia Phillies</t>
        </is>
      </c>
      <c r="D153" t="inlineStr">
        <is>
          <t xml:space="preserve">Prospect Autographs</t>
        </is>
      </c>
      <c r="F153" t="str">
        <f>HYPERLINK("https://www.ebay.com/sch/i.html?_nkw=2023+Bowman+Inception+Gabriel+Rincones+auto&amp;mkcid=1&amp;mkrid=711-53200-19255-0&amp;siteid=0&amp;campid=5339157451&amp;toolid=10001&amp;mkevt=1&amp;customid=checklist-xlsx","Find on eBay")</f>
        <v>Find on eBay</v>
      </c>
    </row>
    <row r="154">
      <c r="A154" t="inlineStr">
        <is>
          <t xml:space="preserve">BPA-HB</t>
        </is>
      </c>
      <c r="B154" t="inlineStr">
        <is>
          <t xml:space="preserve">Henry Bolte</t>
        </is>
      </c>
      <c r="C154" t="inlineStr">
        <is>
          <t xml:space="preserve">Oakland Athletics</t>
        </is>
      </c>
      <c r="D154" t="inlineStr">
        <is>
          <t xml:space="preserve">Prospect Autographs</t>
        </is>
      </c>
      <c r="F154" t="str">
        <f>HYPERLINK("https://www.ebay.com/sch/i.html?_nkw=2023+Bowman+Inception+Henry+Bolte+auto&amp;mkcid=1&amp;mkrid=711-53200-19255-0&amp;siteid=0&amp;campid=5339157451&amp;toolid=10001&amp;mkevt=1&amp;customid=checklist-xlsx","Find on eBay")</f>
        <v>Find on eBay</v>
      </c>
    </row>
    <row r="155">
      <c r="A155" t="inlineStr">
        <is>
          <t xml:space="preserve">BPA-HM</t>
        </is>
      </c>
      <c r="B155" t="inlineStr">
        <is>
          <t xml:space="preserve">Hans Montero</t>
        </is>
      </c>
      <c r="C155" t="inlineStr">
        <is>
          <t xml:space="preserve">New York Yankees</t>
        </is>
      </c>
      <c r="D155" t="inlineStr">
        <is>
          <t xml:space="preserve">Prospect Autographs</t>
        </is>
      </c>
      <c r="F155" t="str">
        <f>HYPERLINK("https://www.ebay.com/sch/i.html?_nkw=2023+Bowman+Inception+Hans+Montero+auto&amp;mkcid=1&amp;mkrid=711-53200-19255-0&amp;siteid=0&amp;campid=5339157451&amp;toolid=10001&amp;mkevt=1&amp;customid=checklist-xlsx","Find on eBay")</f>
        <v>Find on eBay</v>
      </c>
    </row>
    <row r="156">
      <c r="A156" t="inlineStr">
        <is>
          <t xml:space="preserve">BPA-IA</t>
        </is>
      </c>
      <c r="B156" t="inlineStr">
        <is>
          <t xml:space="preserve">Ignacio Alvarez</t>
        </is>
      </c>
      <c r="C156" t="inlineStr">
        <is>
          <t xml:space="preserve">Atlanta Braves</t>
        </is>
      </c>
      <c r="D156" t="inlineStr">
        <is>
          <t xml:space="preserve">Prospect Autographs</t>
        </is>
      </c>
      <c r="F156" t="str">
        <f>HYPERLINK("https://www.ebay.com/sch/i.html?_nkw=2023+Bowman+Inception+Ignacio+Alvarez+auto&amp;mkcid=1&amp;mkrid=711-53200-19255-0&amp;siteid=0&amp;campid=5339157451&amp;toolid=10001&amp;mkevt=1&amp;customid=checklist-xlsx","Find on eBay")</f>
        <v>Find on eBay</v>
      </c>
    </row>
    <row r="157">
      <c r="A157" t="inlineStr">
        <is>
          <t xml:space="preserve">BPA-IM</t>
        </is>
      </c>
      <c r="B157" t="inlineStr">
        <is>
          <t xml:space="preserve">Ivan Melendez</t>
        </is>
      </c>
      <c r="C157" t="inlineStr">
        <is>
          <t xml:space="preserve">Arizona Diamondbacks</t>
        </is>
      </c>
      <c r="D157" t="inlineStr">
        <is>
          <t xml:space="preserve">Prospect Autographs</t>
        </is>
      </c>
      <c r="F157" t="str">
        <f>HYPERLINK("https://www.ebay.com/sch/i.html?_nkw=2023+Bowman+Inception+Ivan+Melendez+auto&amp;mkcid=1&amp;mkrid=711-53200-19255-0&amp;siteid=0&amp;campid=5339157451&amp;toolid=10001&amp;mkevt=1&amp;customid=checklist-xlsx","Find on eBay")</f>
        <v>Find on eBay</v>
      </c>
    </row>
    <row r="158">
      <c r="A158" t="inlineStr">
        <is>
          <t xml:space="preserve">BPA-JB</t>
        </is>
      </c>
      <c r="B158" t="inlineStr">
        <is>
          <t xml:space="preserve">Jacob Berry</t>
        </is>
      </c>
      <c r="C158" t="inlineStr">
        <is>
          <t xml:space="preserve">Miami Marlins</t>
        </is>
      </c>
      <c r="D158" t="inlineStr">
        <is>
          <t xml:space="preserve">Prospect Autographs</t>
        </is>
      </c>
      <c r="F158" t="str">
        <f>HYPERLINK("https://www.ebay.com/sch/i.html?_nkw=2023+Bowman+Inception+Jacob+Berry+auto&amp;mkcid=1&amp;mkrid=711-53200-19255-0&amp;siteid=0&amp;campid=5339157451&amp;toolid=10001&amp;mkevt=1&amp;customid=checklist-xlsx","Find on eBay")</f>
        <v>Find on eBay</v>
      </c>
    </row>
    <row r="159">
      <c r="A159" t="inlineStr">
        <is>
          <t xml:space="preserve">BPA-JBA</t>
        </is>
      </c>
      <c r="B159" t="inlineStr">
        <is>
          <t xml:space="preserve">Jorge Barrosa</t>
        </is>
      </c>
      <c r="C159" t="inlineStr">
        <is>
          <t xml:space="preserve">Arizona Diamondbacks</t>
        </is>
      </c>
      <c r="D159" t="inlineStr">
        <is>
          <t xml:space="preserve">Prospect Autographs</t>
        </is>
      </c>
      <c r="F159" t="str">
        <f>HYPERLINK("https://www.ebay.com/sch/i.html?_nkw=2023+Bowman+Inception+Jorge+Barrosa+auto&amp;mkcid=1&amp;mkrid=711-53200-19255-0&amp;siteid=0&amp;campid=5339157451&amp;toolid=10001&amp;mkevt=1&amp;customid=checklist-xlsx","Find on eBay")</f>
        <v>Find on eBay</v>
      </c>
    </row>
    <row r="160">
      <c r="A160" t="inlineStr">
        <is>
          <t xml:space="preserve">BPA-JBD</t>
        </is>
      </c>
      <c r="B160" t="inlineStr">
        <is>
          <t xml:space="preserve">Justin Boyd</t>
        </is>
      </c>
      <c r="C160" t="inlineStr">
        <is>
          <t xml:space="preserve">Cincinnati Reds</t>
        </is>
      </c>
      <c r="D160" t="inlineStr">
        <is>
          <t xml:space="preserve">Prospect Autographs</t>
        </is>
      </c>
      <c r="F160" t="str">
        <f>HYPERLINK("https://www.ebay.com/sch/i.html?_nkw=2023+Bowman+Inception+Justin+Boyd+auto&amp;mkcid=1&amp;mkrid=711-53200-19255-0&amp;siteid=0&amp;campid=5339157451&amp;toolid=10001&amp;mkevt=1&amp;customid=checklist-xlsx","Find on eBay")</f>
        <v>Find on eBay</v>
      </c>
    </row>
    <row r="161">
      <c r="A161" t="inlineStr">
        <is>
          <t xml:space="preserve">BPA-JBK</t>
        </is>
      </c>
      <c r="B161" t="inlineStr">
        <is>
          <t xml:space="preserve">Jordan Beck</t>
        </is>
      </c>
      <c r="C161" t="inlineStr">
        <is>
          <t xml:space="preserve">Colorado Rockies</t>
        </is>
      </c>
      <c r="D161" t="inlineStr">
        <is>
          <t xml:space="preserve">Prospect Autographs</t>
        </is>
      </c>
      <c r="F161" t="str">
        <f>HYPERLINK("https://www.ebay.com/sch/i.html?_nkw=2023+Bowman+Inception+Jordan+Beck+auto&amp;mkcid=1&amp;mkrid=711-53200-19255-0&amp;siteid=0&amp;campid=5339157451&amp;toolid=10001&amp;mkevt=1&amp;customid=checklist-xlsx","Find on eBay")</f>
        <v>Find on eBay</v>
      </c>
    </row>
    <row r="162">
      <c r="A162" t="inlineStr">
        <is>
          <t xml:space="preserve">BPA-JBO</t>
        </is>
      </c>
      <c r="B162" t="inlineStr">
        <is>
          <t xml:space="preserve">Juan Brito</t>
        </is>
      </c>
      <c r="C162" t="inlineStr">
        <is>
          <t xml:space="preserve">Cleveland Guardians</t>
        </is>
      </c>
      <c r="D162" t="inlineStr">
        <is>
          <t xml:space="preserve">Prospect Autographs</t>
        </is>
      </c>
      <c r="F162" t="str">
        <f>HYPERLINK("https://www.ebay.com/sch/i.html?_nkw=2023+Bowman+Inception+Juan+Brito+auto&amp;mkcid=1&amp;mkrid=711-53200-19255-0&amp;siteid=0&amp;campid=5339157451&amp;toolid=10001&amp;mkevt=1&amp;customid=checklist-xlsx","Find on eBay")</f>
        <v>Find on eBay</v>
      </c>
    </row>
    <row r="163">
      <c r="A163" t="inlineStr">
        <is>
          <t xml:space="preserve">BPA-JCS</t>
        </is>
      </c>
      <c r="B163" t="inlineStr">
        <is>
          <t xml:space="preserve">Jimmy Crooks III</t>
        </is>
      </c>
      <c r="C163" t="inlineStr">
        <is>
          <t xml:space="preserve">St. Louis Cardinals</t>
        </is>
      </c>
      <c r="D163" t="inlineStr">
        <is>
          <t xml:space="preserve">Prospect Autographs</t>
        </is>
      </c>
      <c r="F163" t="str">
        <f>HYPERLINK("https://www.ebay.com/sch/i.html?_nkw=2023+Bowman+Inception+Jimmy+Crooks+III+auto&amp;mkcid=1&amp;mkrid=711-53200-19255-0&amp;siteid=0&amp;campid=5339157451&amp;toolid=10001&amp;mkevt=1&amp;customid=checklist-xlsx","Find on eBay")</f>
        <v>Find on eBay</v>
      </c>
    </row>
    <row r="164">
      <c r="A164" t="inlineStr">
        <is>
          <t xml:space="preserve">BPA-JF</t>
        </is>
      </c>
      <c r="B164" t="inlineStr">
        <is>
          <t xml:space="preserve">Jud Fabian</t>
        </is>
      </c>
      <c r="C164" t="inlineStr">
        <is>
          <t xml:space="preserve">Baltimore Orioles</t>
        </is>
      </c>
      <c r="D164" t="inlineStr">
        <is>
          <t xml:space="preserve">Prospect Autographs</t>
        </is>
      </c>
      <c r="F164" t="str">
        <f>HYPERLINK("https://www.ebay.com/sch/i.html?_nkw=2023+Bowman+Inception+Jud+Fabian+auto&amp;mkcid=1&amp;mkrid=711-53200-19255-0&amp;siteid=0&amp;campid=5339157451&amp;toolid=10001&amp;mkevt=1&amp;customid=checklist-xlsx","Find on eBay")</f>
        <v>Find on eBay</v>
      </c>
    </row>
    <row r="165">
      <c r="A165" t="inlineStr">
        <is>
          <t xml:space="preserve">BPA-JG</t>
        </is>
      </c>
      <c r="B165" t="inlineStr">
        <is>
          <t xml:space="preserve">Juan Guerrero</t>
        </is>
      </c>
      <c r="C165" t="inlineStr">
        <is>
          <t xml:space="preserve">Colorado Rockies</t>
        </is>
      </c>
      <c r="D165" t="inlineStr">
        <is>
          <t xml:space="preserve">Prospect Autographs</t>
        </is>
      </c>
      <c r="F165" t="str">
        <f>HYPERLINK("https://www.ebay.com/sch/i.html?_nkw=2023+Bowman+Inception+Juan+Guerrero+auto&amp;mkcid=1&amp;mkrid=711-53200-19255-0&amp;siteid=0&amp;campid=5339157451&amp;toolid=10001&amp;mkevt=1&amp;customid=checklist-xlsx","Find on eBay")</f>
        <v>Find on eBay</v>
      </c>
    </row>
    <row r="166">
      <c r="A166" t="inlineStr">
        <is>
          <t xml:space="preserve">BPA-JH</t>
        </is>
      </c>
      <c r="B166" t="inlineStr">
        <is>
          <t xml:space="preserve">Jackson Holliday</t>
        </is>
      </c>
      <c r="C166" t="inlineStr">
        <is>
          <t xml:space="preserve">Baltimore Orioles</t>
        </is>
      </c>
      <c r="D166" t="inlineStr">
        <is>
          <t xml:space="preserve">Prospect Autographs</t>
        </is>
      </c>
      <c r="F166" t="str">
        <f>HYPERLINK("https://www.ebay.com/sch/i.html?_nkw=2023+Bowman+Inception+Jackson+Holliday+auto&amp;mkcid=1&amp;mkrid=711-53200-19255-0&amp;siteid=0&amp;campid=5339157451&amp;toolid=10001&amp;mkevt=1&amp;customid=checklist-xlsx","Find on eBay")</f>
        <v>Find on eBay</v>
      </c>
    </row>
    <row r="167">
      <c r="A167" t="inlineStr">
        <is>
          <t xml:space="preserve">BPA-JHM</t>
        </is>
      </c>
      <c r="B167" t="inlineStr">
        <is>
          <t xml:space="preserve">Justyn-Henry Malloy</t>
        </is>
      </c>
      <c r="C167" t="inlineStr">
        <is>
          <t xml:space="preserve">Detroit Tigers</t>
        </is>
      </c>
      <c r="D167" t="inlineStr">
        <is>
          <t xml:space="preserve">Prospect Autographs</t>
        </is>
      </c>
      <c r="F167" t="str">
        <f>HYPERLINK("https://www.ebay.com/sch/i.html?_nkw=2023+Bowman+Inception+Justyn-Henry+Malloy+auto&amp;mkcid=1&amp;mkrid=711-53200-19255-0&amp;siteid=0&amp;campid=5339157451&amp;toolid=10001&amp;mkevt=1&amp;customid=checklist-xlsx","Find on eBay")</f>
        <v>Find on eBay</v>
      </c>
    </row>
    <row r="168">
      <c r="A168" t="inlineStr">
        <is>
          <t xml:space="preserve">BPA-JJ</t>
        </is>
      </c>
      <c r="B168" t="inlineStr">
        <is>
          <t xml:space="preserve">Jace Jung</t>
        </is>
      </c>
      <c r="C168" t="inlineStr">
        <is>
          <t xml:space="preserve">Detroit Tigers</t>
        </is>
      </c>
      <c r="D168" t="inlineStr">
        <is>
          <t xml:space="preserve">Prospect Autographs</t>
        </is>
      </c>
      <c r="F168" t="str">
        <f>HYPERLINK("https://www.ebay.com/sch/i.html?_nkw=2023+Bowman+Inception+Jace+Jung+auto&amp;mkcid=1&amp;mkrid=711-53200-19255-0&amp;siteid=0&amp;campid=5339157451&amp;toolid=10001&amp;mkevt=1&amp;customid=checklist-xlsx","Find on eBay")</f>
        <v>Find on eBay</v>
      </c>
    </row>
    <row r="169">
      <c r="A169" t="inlineStr">
        <is>
          <t xml:space="preserve">BPA-JK</t>
        </is>
      </c>
      <c r="B169" t="inlineStr">
        <is>
          <t xml:space="preserve">Josh Kasevich</t>
        </is>
      </c>
      <c r="C169" t="inlineStr">
        <is>
          <t xml:space="preserve">Toronto Blue Jays</t>
        </is>
      </c>
      <c r="D169" t="inlineStr">
        <is>
          <t xml:space="preserve">Prospect Autographs</t>
        </is>
      </c>
      <c r="F169" t="str">
        <f>HYPERLINK("https://www.ebay.com/sch/i.html?_nkw=2023+Bowman+Inception+Josh+Kasevich+auto&amp;mkcid=1&amp;mkrid=711-53200-19255-0&amp;siteid=0&amp;campid=5339157451&amp;toolid=10001&amp;mkevt=1&amp;customid=checklist-xlsx","Find on eBay")</f>
        <v>Find on eBay</v>
      </c>
    </row>
    <row r="170">
      <c r="A170" t="inlineStr">
        <is>
          <t xml:space="preserve">BPA-JM</t>
        </is>
      </c>
      <c r="B170" t="inlineStr">
        <is>
          <t xml:space="preserve">Jacob Melton</t>
        </is>
      </c>
      <c r="C170" t="inlineStr">
        <is>
          <t xml:space="preserve">Houston Astros</t>
        </is>
      </c>
      <c r="D170" t="inlineStr">
        <is>
          <t xml:space="preserve">Prospect Autographs</t>
        </is>
      </c>
      <c r="F170" t="str">
        <f>HYPERLINK("https://www.ebay.com/sch/i.html?_nkw=2023+Bowman+Inception+Jacob+Melton+auto&amp;mkcid=1&amp;mkrid=711-53200-19255-0&amp;siteid=0&amp;campid=5339157451&amp;toolid=10001&amp;mkevt=1&amp;customid=checklist-xlsx","Find on eBay")</f>
        <v>Find on eBay</v>
      </c>
    </row>
    <row r="171">
      <c r="A171" t="inlineStr">
        <is>
          <t xml:space="preserve">BPA-JMZ</t>
        </is>
      </c>
      <c r="B171" t="inlineStr">
        <is>
          <t xml:space="preserve">Jared McKenzie</t>
        </is>
      </c>
      <c r="C171" t="inlineStr">
        <is>
          <t xml:space="preserve">Washington Nationals</t>
        </is>
      </c>
      <c r="D171" t="inlineStr">
        <is>
          <t xml:space="preserve">Prospect Autographs</t>
        </is>
      </c>
      <c r="F171" t="str">
        <f>HYPERLINK("https://www.ebay.com/sch/i.html?_nkw=2023+Bowman+Inception+Jared+McKenzie+auto&amp;mkcid=1&amp;mkrid=711-53200-19255-0&amp;siteid=0&amp;campid=5339157451&amp;toolid=10001&amp;mkevt=1&amp;customid=checklist-xlsx","Find on eBay")</f>
        <v>Find on eBay</v>
      </c>
    </row>
    <row r="172">
      <c r="A172" t="inlineStr">
        <is>
          <t xml:space="preserve">BPA-JR</t>
        </is>
      </c>
      <c r="B172" t="inlineStr">
        <is>
          <t xml:space="preserve">Jefferson Rojas</t>
        </is>
      </c>
      <c r="C172" t="inlineStr">
        <is>
          <t xml:space="preserve">Chicago Cubs</t>
        </is>
      </c>
      <c r="D172" t="inlineStr">
        <is>
          <t xml:space="preserve">Prospect Autographs</t>
        </is>
      </c>
      <c r="F172" t="str">
        <f>HYPERLINK("https://www.ebay.com/sch/i.html?_nkw=2023+Bowman+Inception+Jefferson+Rojas+auto&amp;mkcid=1&amp;mkrid=711-53200-19255-0&amp;siteid=0&amp;campid=5339157451&amp;toolid=10001&amp;mkevt=1&amp;customid=checklist-xlsx","Find on eBay")</f>
        <v>Find on eBay</v>
      </c>
    </row>
    <row r="173">
      <c r="A173" t="inlineStr">
        <is>
          <t xml:space="preserve">BPA-JRR</t>
        </is>
      </c>
      <c r="B173" t="inlineStr">
        <is>
          <t xml:space="preserve">Jacob Reimer</t>
        </is>
      </c>
      <c r="C173" t="inlineStr">
        <is>
          <t xml:space="preserve">New York Mets</t>
        </is>
      </c>
      <c r="D173" t="inlineStr">
        <is>
          <t xml:space="preserve">Prospect Autographs</t>
        </is>
      </c>
      <c r="F173" t="str">
        <f>HYPERLINK("https://www.ebay.com/sch/i.html?_nkw=2023+Bowman+Inception+Jacob+Reimer+auto&amp;mkcid=1&amp;mkrid=711-53200-19255-0&amp;siteid=0&amp;campid=5339157451&amp;toolid=10001&amp;mkevt=1&amp;customid=checklist-xlsx","Find on eBay")</f>
        <v>Find on eBay</v>
      </c>
    </row>
    <row r="174">
      <c r="A174" t="inlineStr">
        <is>
          <t xml:space="preserve">BPA-JV</t>
        </is>
      </c>
      <c r="B174" t="inlineStr">
        <is>
          <t xml:space="preserve">Joendry Vargas</t>
        </is>
      </c>
      <c r="C174" t="inlineStr">
        <is>
          <t xml:space="preserve">Los Angeles Dodgers</t>
        </is>
      </c>
      <c r="D174" t="inlineStr">
        <is>
          <t xml:space="preserve">Prospect Autographs</t>
        </is>
      </c>
      <c r="F174" t="str">
        <f>HYPERLINK("https://www.ebay.com/sch/i.html?_nkw=2023+Bowman+Inception+Joendry+Vargas+auto&amp;mkcid=1&amp;mkrid=711-53200-19255-0&amp;siteid=0&amp;campid=5339157451&amp;toolid=10001&amp;mkevt=1&amp;customid=checklist-xlsx","Find on eBay")</f>
        <v>Find on eBay</v>
      </c>
    </row>
    <row r="175">
      <c r="A175" t="inlineStr">
        <is>
          <t xml:space="preserve">BPA-JW</t>
        </is>
      </c>
      <c r="B175" t="inlineStr">
        <is>
          <t xml:space="preserve">Jett Williams</t>
        </is>
      </c>
      <c r="C175" t="inlineStr">
        <is>
          <t xml:space="preserve">New York Mets</t>
        </is>
      </c>
      <c r="D175" t="inlineStr">
        <is>
          <t xml:space="preserve">Prospect Autographs</t>
        </is>
      </c>
      <c r="F175" t="str">
        <f>HYPERLINK("https://www.ebay.com/sch/i.html?_nkw=2023+Bowman+Inception+Jett+Williams+auto&amp;mkcid=1&amp;mkrid=711-53200-19255-0&amp;siteid=0&amp;campid=5339157451&amp;toolid=10001&amp;mkevt=1&amp;customid=checklist-xlsx","Find on eBay")</f>
        <v>Find on eBay</v>
      </c>
    </row>
    <row r="176">
      <c r="A176" t="inlineStr">
        <is>
          <t xml:space="preserve">BPA-KG</t>
        </is>
      </c>
      <c r="B176" t="inlineStr">
        <is>
          <t xml:space="preserve">Kenni Gomez</t>
        </is>
      </c>
      <c r="C176" t="inlineStr">
        <is>
          <t xml:space="preserve">Houston Astros</t>
        </is>
      </c>
      <c r="D176" t="inlineStr">
        <is>
          <t xml:space="preserve">Prospect Autographs</t>
        </is>
      </c>
      <c r="F176" t="str">
        <f>HYPERLINK("https://www.ebay.com/sch/i.html?_nkw=2023+Bowman+Inception+Kenni+Gomez+auto&amp;mkcid=1&amp;mkrid=711-53200-19255-0&amp;siteid=0&amp;campid=5339157451&amp;toolid=10001&amp;mkevt=1&amp;customid=checklist-xlsx","Find on eBay")</f>
        <v>Find on eBay</v>
      </c>
    </row>
    <row r="177">
      <c r="A177" t="inlineStr">
        <is>
          <t xml:space="preserve">BPA-KP</t>
        </is>
      </c>
      <c r="B177" t="inlineStr">
        <is>
          <t xml:space="preserve">Kevin Parada</t>
        </is>
      </c>
      <c r="C177" t="inlineStr">
        <is>
          <t xml:space="preserve">New York Mets</t>
        </is>
      </c>
      <c r="D177" t="inlineStr">
        <is>
          <t xml:space="preserve">Prospect Autographs</t>
        </is>
      </c>
      <c r="F177" t="str">
        <f>HYPERLINK("https://www.ebay.com/sch/i.html?_nkw=2023+Bowman+Inception+Kevin+Parada+auto&amp;mkcid=1&amp;mkrid=711-53200-19255-0&amp;siteid=0&amp;campid=5339157451&amp;toolid=10001&amp;mkevt=1&amp;customid=checklist-xlsx","Find on eBay")</f>
        <v>Find on eBay</v>
      </c>
    </row>
    <row r="178">
      <c r="A178" t="inlineStr">
        <is>
          <t xml:space="preserve">BPA-KR</t>
        </is>
      </c>
      <c r="B178" t="inlineStr">
        <is>
          <t xml:space="preserve">Kumar Rocker</t>
        </is>
      </c>
      <c r="C178" t="inlineStr">
        <is>
          <t xml:space="preserve">Texas Rangers</t>
        </is>
      </c>
      <c r="D178" t="inlineStr">
        <is>
          <t xml:space="preserve">Prospect Autographs</t>
        </is>
      </c>
      <c r="F178" t="str">
        <f>HYPERLINK("https://www.ebay.com/sch/i.html?_nkw=2023+Bowman+Inception+Kumar+Rocker+auto&amp;mkcid=1&amp;mkrid=711-53200-19255-0&amp;siteid=0&amp;campid=5339157451&amp;toolid=10001&amp;mkevt=1&amp;customid=checklist-xlsx","Find on eBay")</f>
        <v>Find on eBay</v>
      </c>
    </row>
    <row r="179">
      <c r="A179" t="inlineStr">
        <is>
          <t xml:space="preserve">BPA-LB</t>
        </is>
      </c>
      <c r="B179" t="inlineStr">
        <is>
          <t xml:space="preserve">Leonardo Balcazar</t>
        </is>
      </c>
      <c r="C179" t="inlineStr">
        <is>
          <t xml:space="preserve">Cincinnati Reds</t>
        </is>
      </c>
      <c r="D179" t="inlineStr">
        <is>
          <t xml:space="preserve">Prospect Autographs</t>
        </is>
      </c>
      <c r="F179" t="str">
        <f>HYPERLINK("https://www.ebay.com/sch/i.html?_nkw=2023+Bowman+Inception+Leonardo+Balcazar+auto&amp;mkcid=1&amp;mkrid=711-53200-19255-0&amp;siteid=0&amp;campid=5339157451&amp;toolid=10001&amp;mkevt=1&amp;customid=checklist-xlsx","Find on eBay")</f>
        <v>Find on eBay</v>
      </c>
    </row>
    <row r="180">
      <c r="A180" t="inlineStr">
        <is>
          <t xml:space="preserve">BPA-LL</t>
        </is>
      </c>
      <c r="B180" t="inlineStr">
        <is>
          <t xml:space="preserve">Luis Lara</t>
        </is>
      </c>
      <c r="C180" t="inlineStr">
        <is>
          <t xml:space="preserve">Milwaukee Brewers</t>
        </is>
      </c>
      <c r="D180" t="inlineStr">
        <is>
          <t xml:space="preserve">Prospect Autographs</t>
        </is>
      </c>
      <c r="F180" t="str">
        <f>HYPERLINK("https://www.ebay.com/sch/i.html?_nkw=2023+Bowman+Inception+Luis+Lara+auto&amp;mkcid=1&amp;mkrid=711-53200-19255-0&amp;siteid=0&amp;campid=5339157451&amp;toolid=10001&amp;mkevt=1&amp;customid=checklist-xlsx","Find on eBay")</f>
        <v>Find on eBay</v>
      </c>
    </row>
    <row r="181">
      <c r="A181" t="inlineStr">
        <is>
          <t xml:space="preserve">BPA-LM</t>
        </is>
      </c>
      <c r="B181" t="inlineStr">
        <is>
          <t xml:space="preserve">Lazaro Montes</t>
        </is>
      </c>
      <c r="C181" t="inlineStr">
        <is>
          <t xml:space="preserve">Seattle Mariners</t>
        </is>
      </c>
      <c r="D181" t="inlineStr">
        <is>
          <t xml:space="preserve">Prospect Autographs</t>
        </is>
      </c>
      <c r="F181" t="str">
        <f>HYPERLINK("https://www.ebay.com/sch/i.html?_nkw=2023+Bowman+Inception+Lazaro+Montes+auto&amp;mkcid=1&amp;mkrid=711-53200-19255-0&amp;siteid=0&amp;campid=5339157451&amp;toolid=10001&amp;mkevt=1&amp;customid=checklist-xlsx","Find on eBay")</f>
        <v>Find on eBay</v>
      </c>
    </row>
    <row r="182">
      <c r="A182" t="inlineStr">
        <is>
          <t xml:space="preserve">BPA-LR</t>
        </is>
      </c>
      <c r="B182" t="inlineStr">
        <is>
          <t xml:space="preserve">Lizandro Rodriguez</t>
        </is>
      </c>
      <c r="C182" t="inlineStr">
        <is>
          <t xml:space="preserve">Kansas City Royals</t>
        </is>
      </c>
      <c r="D182" t="inlineStr">
        <is>
          <t xml:space="preserve">Prospect Autographs</t>
        </is>
      </c>
      <c r="F182" t="str">
        <f>HYPERLINK("https://www.ebay.com/sch/i.html?_nkw=2023+Bowman+Inception+Lizandro+Rodriguez+auto&amp;mkcid=1&amp;mkrid=711-53200-19255-0&amp;siteid=0&amp;campid=5339157451&amp;toolid=10001&amp;mkevt=1&amp;customid=checklist-xlsx","Find on eBay")</f>
        <v>Find on eBay</v>
      </c>
    </row>
    <row r="183">
      <c r="A183" t="inlineStr">
        <is>
          <t xml:space="preserve">BPA-LT</t>
        </is>
      </c>
      <c r="B183" t="inlineStr">
        <is>
          <t xml:space="preserve">Logan Tanner</t>
        </is>
      </c>
      <c r="C183" t="inlineStr">
        <is>
          <t xml:space="preserve">Cincinnati Reds</t>
        </is>
      </c>
      <c r="D183" t="inlineStr">
        <is>
          <t xml:space="preserve">Prospect Autographs</t>
        </is>
      </c>
      <c r="F183" t="str">
        <f>HYPERLINK("https://www.ebay.com/sch/i.html?_nkw=2023+Bowman+Inception+Logan+Tanner+auto&amp;mkcid=1&amp;mkrid=711-53200-19255-0&amp;siteid=0&amp;campid=5339157451&amp;toolid=10001&amp;mkevt=1&amp;customid=checklist-xlsx","Find on eBay")</f>
        <v>Find on eBay</v>
      </c>
    </row>
    <row r="184">
      <c r="A184" t="inlineStr">
        <is>
          <t xml:space="preserve">BPA-MA</t>
        </is>
      </c>
      <c r="B184" t="inlineStr">
        <is>
          <t xml:space="preserve">Michael Arroyo</t>
        </is>
      </c>
      <c r="C184" t="inlineStr">
        <is>
          <t xml:space="preserve">Seattle Mariners</t>
        </is>
      </c>
      <c r="D184" t="inlineStr">
        <is>
          <t xml:space="preserve">Prospect Autographs</t>
        </is>
      </c>
      <c r="F184" t="str">
        <f>HYPERLINK("https://www.ebay.com/sch/i.html?_nkw=2023+Bowman+Inception+Michael+Arroyo+auto&amp;mkcid=1&amp;mkrid=711-53200-19255-0&amp;siteid=0&amp;campid=5339157451&amp;toolid=10001&amp;mkevt=1&amp;customid=checklist-xlsx","Find on eBay")</f>
        <v>Find on eBay</v>
      </c>
    </row>
    <row r="185">
      <c r="A185" t="inlineStr">
        <is>
          <t xml:space="preserve">BPA-MAR</t>
        </is>
      </c>
      <c r="B185" t="inlineStr">
        <is>
          <t xml:space="preserve">Mason Auer</t>
        </is>
      </c>
      <c r="C185" t="inlineStr">
        <is>
          <t xml:space="preserve">Tampa Bay Rays</t>
        </is>
      </c>
      <c r="D185" t="inlineStr">
        <is>
          <t xml:space="preserve">Prospect Autographs</t>
        </is>
      </c>
      <c r="F185" t="str">
        <f>HYPERLINK("https://www.ebay.com/sch/i.html?_nkw=2023+Bowman+Inception+Mason+Auer+auto&amp;mkcid=1&amp;mkrid=711-53200-19255-0&amp;siteid=0&amp;campid=5339157451&amp;toolid=10001&amp;mkevt=1&amp;customid=checklist-xlsx","Find on eBay")</f>
        <v>Find on eBay</v>
      </c>
    </row>
    <row r="186">
      <c r="A186" t="inlineStr">
        <is>
          <t xml:space="preserve">BPA-MBS</t>
        </is>
      </c>
      <c r="B186" t="inlineStr">
        <is>
          <t xml:space="preserve">Moises Ballesteros</t>
        </is>
      </c>
      <c r="C186" t="inlineStr">
        <is>
          <t xml:space="preserve">Chicago Cubs</t>
        </is>
      </c>
      <c r="D186" t="inlineStr">
        <is>
          <t xml:space="preserve">Prospect Autographs</t>
        </is>
      </c>
      <c r="F186" t="str">
        <f>HYPERLINK("https://www.ebay.com/sch/i.html?_nkw=2023+Bowman+Inception+Moises+Ballesteros+auto&amp;mkcid=1&amp;mkrid=711-53200-19255-0&amp;siteid=0&amp;campid=5339157451&amp;toolid=10001&amp;mkevt=1&amp;customid=checklist-xlsx","Find on eBay")</f>
        <v>Find on eBay</v>
      </c>
    </row>
    <row r="187">
      <c r="A187" t="inlineStr">
        <is>
          <t xml:space="preserve">BPA-MM</t>
        </is>
      </c>
      <c r="B187" t="inlineStr">
        <is>
          <t xml:space="preserve">Mairoshendrick Martinus</t>
        </is>
      </c>
      <c r="C187" t="inlineStr">
        <is>
          <t xml:space="preserve">Los Angeles Dodgers</t>
        </is>
      </c>
      <c r="D187" t="inlineStr">
        <is>
          <t xml:space="preserve">Prospect Autographs</t>
        </is>
      </c>
      <c r="F187" t="str">
        <f>HYPERLINK("https://www.ebay.com/sch/i.html?_nkw=2023+Bowman+Inception+Mairoshendrick+Martinus+auto&amp;mkcid=1&amp;mkrid=711-53200-19255-0&amp;siteid=0&amp;campid=5339157451&amp;toolid=10001&amp;mkevt=1&amp;customid=checklist-xlsx","Find on eBay")</f>
        <v>Find on eBay</v>
      </c>
    </row>
    <row r="188">
      <c r="A188" t="inlineStr">
        <is>
          <t xml:space="preserve">BPA-MR</t>
        </is>
      </c>
      <c r="B188" t="inlineStr">
        <is>
          <t xml:space="preserve">Mikey Romero</t>
        </is>
      </c>
      <c r="C188" t="inlineStr">
        <is>
          <t xml:space="preserve">Boston Red Sox</t>
        </is>
      </c>
      <c r="D188" t="inlineStr">
        <is>
          <t xml:space="preserve">Prospect Autographs</t>
        </is>
      </c>
      <c r="F188" t="str">
        <f>HYPERLINK("https://www.ebay.com/sch/i.html?_nkw=2023+Bowman+Inception+Mikey+Romero+auto&amp;mkcid=1&amp;mkrid=711-53200-19255-0&amp;siteid=0&amp;campid=5339157451&amp;toolid=10001&amp;mkevt=1&amp;customid=checklist-xlsx","Find on eBay")</f>
        <v>Find on eBay</v>
      </c>
    </row>
    <row r="189">
      <c r="A189" t="inlineStr">
        <is>
          <t xml:space="preserve">BPA-NM</t>
        </is>
      </c>
      <c r="B189" t="inlineStr">
        <is>
          <t xml:space="preserve">Nathan Martorella</t>
        </is>
      </c>
      <c r="C189" t="inlineStr">
        <is>
          <t xml:space="preserve">San Diego Padres</t>
        </is>
      </c>
      <c r="D189" t="inlineStr">
        <is>
          <t xml:space="preserve">Prospect Autographs</t>
        </is>
      </c>
      <c r="F189" t="str">
        <f>HYPERLINK("https://www.ebay.com/sch/i.html?_nkw=2023+Bowman+Inception+Nathan+Martorella+auto&amp;mkcid=1&amp;mkrid=711-53200-19255-0&amp;siteid=0&amp;campid=5339157451&amp;toolid=10001&amp;mkevt=1&amp;customid=checklist-xlsx","Find on eBay")</f>
        <v>Find on eBay</v>
      </c>
    </row>
    <row r="190">
      <c r="A190" t="inlineStr">
        <is>
          <t xml:space="preserve">BPA-NP</t>
        </is>
      </c>
      <c r="B190" t="inlineStr">
        <is>
          <t xml:space="preserve">Nikau Pouaka-Grego</t>
        </is>
      </c>
      <c r="C190" t="inlineStr">
        <is>
          <t xml:space="preserve">Philadelphia Phillies</t>
        </is>
      </c>
      <c r="D190" t="inlineStr">
        <is>
          <t xml:space="preserve">Prospect Autographs</t>
        </is>
      </c>
      <c r="F190" t="str">
        <f>HYPERLINK("https://www.ebay.com/sch/i.html?_nkw=2023+Bowman+Inception+Nikau+Pouaka-Grego+auto&amp;mkcid=1&amp;mkrid=711-53200-19255-0&amp;siteid=0&amp;campid=5339157451&amp;toolid=10001&amp;mkevt=1&amp;customid=checklist-xlsx","Find on eBay")</f>
        <v>Find on eBay</v>
      </c>
    </row>
    <row r="191">
      <c r="A191" t="inlineStr">
        <is>
          <t xml:space="preserve">BPA-RA</t>
        </is>
      </c>
      <c r="B191" t="inlineStr">
        <is>
          <t xml:space="preserve">Roderick Arias</t>
        </is>
      </c>
      <c r="C191" t="inlineStr">
        <is>
          <t xml:space="preserve">New York Yankees</t>
        </is>
      </c>
      <c r="D191" t="inlineStr">
        <is>
          <t xml:space="preserve">Prospect Autographs</t>
        </is>
      </c>
      <c r="F191" t="str">
        <f>HYPERLINK("https://www.ebay.com/sch/i.html?_nkw=2023+Bowman+Inception+Roderick+Arias+auto&amp;mkcid=1&amp;mkrid=711-53200-19255-0&amp;siteid=0&amp;campid=5339157451&amp;toolid=10001&amp;mkevt=1&amp;customid=checklist-xlsx","Find on eBay")</f>
        <v>Find on eBay</v>
      </c>
    </row>
    <row r="192">
      <c r="A192" t="inlineStr">
        <is>
          <t xml:space="preserve">BPA-RAS</t>
        </is>
      </c>
      <c r="B192" t="inlineStr">
        <is>
          <t xml:space="preserve">Rayner Arias</t>
        </is>
      </c>
      <c r="C192" t="inlineStr">
        <is>
          <t xml:space="preserve">San Francisco Giants</t>
        </is>
      </c>
      <c r="D192" t="inlineStr">
        <is>
          <t xml:space="preserve">Prospect Autographs</t>
        </is>
      </c>
      <c r="F192" t="str">
        <f>HYPERLINK("https://www.ebay.com/sch/i.html?_nkw=2023+Bowman+Inception+Rayner+Arias+auto&amp;mkcid=1&amp;mkrid=711-53200-19255-0&amp;siteid=0&amp;campid=5339157451&amp;toolid=10001&amp;mkevt=1&amp;customid=checklist-xlsx","Find on eBay")</f>
        <v>Find on eBay</v>
      </c>
    </row>
    <row r="193">
      <c r="A193" t="inlineStr">
        <is>
          <t xml:space="preserve">BPA-RAY</t>
        </is>
      </c>
      <c r="B193" t="inlineStr">
        <is>
          <t xml:space="preserve">Roman Anthony</t>
        </is>
      </c>
      <c r="C193" t="inlineStr">
        <is>
          <t xml:space="preserve">Boston Red Sox</t>
        </is>
      </c>
      <c r="D193" t="inlineStr">
        <is>
          <t xml:space="preserve">Prospect Autographs</t>
        </is>
      </c>
      <c r="F193" t="str">
        <f>HYPERLINK("https://www.ebay.com/sch/i.html?_nkw=2023+Bowman+Inception+Roman+Anthony+auto&amp;mkcid=1&amp;mkrid=711-53200-19255-0&amp;siteid=0&amp;campid=5339157451&amp;toolid=10001&amp;mkevt=1&amp;customid=checklist-xlsx","Find on eBay")</f>
        <v>Find on eBay</v>
      </c>
    </row>
    <row r="194">
      <c r="A194" t="inlineStr">
        <is>
          <t xml:space="preserve">BPA-RC</t>
        </is>
      </c>
      <c r="B194" t="inlineStr">
        <is>
          <t xml:space="preserve">Reggie Crawford</t>
        </is>
      </c>
      <c r="C194" t="inlineStr">
        <is>
          <t xml:space="preserve">San Francisco Giants</t>
        </is>
      </c>
      <c r="D194" t="inlineStr">
        <is>
          <t xml:space="preserve">Prospect Autographs</t>
        </is>
      </c>
      <c r="F194" t="str">
        <f>HYPERLINK("https://www.ebay.com/sch/i.html?_nkw=2023+Bowman+Inception+Reggie+Crawford+auto&amp;mkcid=1&amp;mkrid=711-53200-19255-0&amp;siteid=0&amp;campid=5339157451&amp;toolid=10001&amp;mkevt=1&amp;customid=checklist-xlsx","Find on eBay")</f>
        <v>Find on eBay</v>
      </c>
    </row>
    <row r="195">
      <c r="A195" t="inlineStr">
        <is>
          <t xml:space="preserve">BPA-RCK</t>
        </is>
      </c>
      <c r="B195" t="inlineStr">
        <is>
          <t xml:space="preserve">Ryan Cermak</t>
        </is>
      </c>
      <c r="C195" t="inlineStr">
        <is>
          <t xml:space="preserve">Tampa Bay Rays</t>
        </is>
      </c>
      <c r="D195" t="inlineStr">
        <is>
          <t xml:space="preserve">Prospect Autographs</t>
        </is>
      </c>
      <c r="F195" t="str">
        <f>HYPERLINK("https://www.ebay.com/sch/i.html?_nkw=2023+Bowman+Inception+Ryan+Cermak+auto&amp;mkcid=1&amp;mkrid=711-53200-19255-0&amp;siteid=0&amp;campid=5339157451&amp;toolid=10001&amp;mkevt=1&amp;customid=checklist-xlsx","Find on eBay")</f>
        <v>Find on eBay</v>
      </c>
    </row>
    <row r="196">
      <c r="A196" t="inlineStr">
        <is>
          <t xml:space="preserve">BPA-RD</t>
        </is>
      </c>
      <c r="B196" t="inlineStr">
        <is>
          <t xml:space="preserve">Randy De Jesus</t>
        </is>
      </c>
      <c r="C196" t="inlineStr">
        <is>
          <t xml:space="preserve">Los Angeles Angels</t>
        </is>
      </c>
      <c r="D196" t="inlineStr">
        <is>
          <t xml:space="preserve">Prospect Autographs</t>
        </is>
      </c>
      <c r="F196" t="str">
        <f>HYPERLINK("https://www.ebay.com/sch/i.html?_nkw=2023+Bowman+Inception+Randy+De+Jesus+auto&amp;mkcid=1&amp;mkrid=711-53200-19255-0&amp;siteid=0&amp;campid=5339157451&amp;toolid=10001&amp;mkevt=1&amp;customid=checklist-xlsx","Find on eBay")</f>
        <v>Find on eBay</v>
      </c>
    </row>
    <row r="197">
      <c r="A197" t="inlineStr">
        <is>
          <t xml:space="preserve">BPA-RS</t>
        </is>
      </c>
      <c r="B197" t="inlineStr">
        <is>
          <t xml:space="preserve">Ronny Simon</t>
        </is>
      </c>
      <c r="C197" t="inlineStr">
        <is>
          <t xml:space="preserve">Tampa Bay Rays</t>
        </is>
      </c>
      <c r="D197" t="inlineStr">
        <is>
          <t xml:space="preserve">Prospect Autographs</t>
        </is>
      </c>
      <c r="F197" t="str">
        <f>HYPERLINK("https://www.ebay.com/sch/i.html?_nkw=2023+Bowman+Inception+Ronny+Simon+auto&amp;mkcid=1&amp;mkrid=711-53200-19255-0&amp;siteid=0&amp;campid=5339157451&amp;toolid=10001&amp;mkevt=1&amp;customid=checklist-xlsx","Find on eBay")</f>
        <v>Find on eBay</v>
      </c>
    </row>
    <row r="198">
      <c r="A198" t="inlineStr">
        <is>
          <t xml:space="preserve">BPA-SJ</t>
        </is>
      </c>
      <c r="B198" t="inlineStr">
        <is>
          <t xml:space="preserve">Spencer Jones</t>
        </is>
      </c>
      <c r="C198" t="inlineStr">
        <is>
          <t xml:space="preserve">New York Yankees</t>
        </is>
      </c>
      <c r="D198" t="inlineStr">
        <is>
          <t xml:space="preserve">Prospect Autographs</t>
        </is>
      </c>
      <c r="F198" t="str">
        <f>HYPERLINK("https://www.ebay.com/sch/i.html?_nkw=2023+Bowman+Inception+Spencer+Jones+auto&amp;mkcid=1&amp;mkrid=711-53200-19255-0&amp;siteid=0&amp;campid=5339157451&amp;toolid=10001&amp;mkevt=1&amp;customid=checklist-xlsx","Find on eBay")</f>
        <v>Find on eBay</v>
      </c>
    </row>
    <row r="199">
      <c r="A199" t="inlineStr">
        <is>
          <t xml:space="preserve">BPA-ST</t>
        </is>
      </c>
      <c r="B199" t="inlineStr">
        <is>
          <t xml:space="preserve">Sterlin Thompson</t>
        </is>
      </c>
      <c r="C199" t="inlineStr">
        <is>
          <t xml:space="preserve">Colorado Rockies</t>
        </is>
      </c>
      <c r="D199" t="inlineStr">
        <is>
          <t xml:space="preserve">Prospect Autographs</t>
        </is>
      </c>
      <c r="F199" t="str">
        <f>HYPERLINK("https://www.ebay.com/sch/i.html?_nkw=2023+Bowman+Inception+Sterlin+Thompson+auto&amp;mkcid=1&amp;mkrid=711-53200-19255-0&amp;siteid=0&amp;campid=5339157451&amp;toolid=10001&amp;mkevt=1&amp;customid=checklist-xlsx","Find on eBay")</f>
        <v>Find on eBay</v>
      </c>
    </row>
    <row r="200">
      <c r="A200" t="inlineStr">
        <is>
          <t xml:space="preserve">BPA-TG</t>
        </is>
      </c>
      <c r="B200" t="inlineStr">
        <is>
          <t xml:space="preserve">Tres Gonzalez</t>
        </is>
      </c>
      <c r="C200" t="inlineStr">
        <is>
          <t xml:space="preserve">Pittsburgh Pirates</t>
        </is>
      </c>
      <c r="D200" t="inlineStr">
        <is>
          <t xml:space="preserve">Prospect Autographs</t>
        </is>
      </c>
      <c r="F200" t="str">
        <f>HYPERLINK("https://www.ebay.com/sch/i.html?_nkw=2023+Bowman+Inception+Tres+Gonzalez+auto&amp;mkcid=1&amp;mkrid=711-53200-19255-0&amp;siteid=0&amp;campid=5339157451&amp;toolid=10001&amp;mkevt=1&amp;customid=checklist-xlsx","Find on eBay")</f>
        <v>Find on eBay</v>
      </c>
    </row>
    <row r="201">
      <c r="A201" t="inlineStr">
        <is>
          <t xml:space="preserve">BPA-TJ</t>
        </is>
      </c>
      <c r="B201" t="inlineStr">
        <is>
          <t xml:space="preserve">Termarr Johnson</t>
        </is>
      </c>
      <c r="C201" t="inlineStr">
        <is>
          <t xml:space="preserve">Pittsburgh Pirates</t>
        </is>
      </c>
      <c r="D201" t="inlineStr">
        <is>
          <t xml:space="preserve">Prospect Autographs</t>
        </is>
      </c>
      <c r="F201" t="str">
        <f>HYPERLINK("https://www.ebay.com/sch/i.html?_nkw=2023+Bowman+Inception+Termarr+Johnson+auto&amp;mkcid=1&amp;mkrid=711-53200-19255-0&amp;siteid=0&amp;campid=5339157451&amp;toolid=10001&amp;mkevt=1&amp;customid=checklist-xlsx","Find on eBay")</f>
        <v>Find on eBay</v>
      </c>
    </row>
    <row r="202">
      <c r="A202" t="inlineStr">
        <is>
          <t xml:space="preserve">BPA-TL</t>
        </is>
      </c>
      <c r="B202" t="inlineStr">
        <is>
          <t xml:space="preserve">Tyler Locklear</t>
        </is>
      </c>
      <c r="C202" t="inlineStr">
        <is>
          <t xml:space="preserve">Seattle Mariners</t>
        </is>
      </c>
      <c r="D202" t="inlineStr">
        <is>
          <t xml:space="preserve">Prospect Autographs</t>
        </is>
      </c>
      <c r="F202" t="str">
        <f>HYPERLINK("https://www.ebay.com/sch/i.html?_nkw=2023+Bowman+Inception+Tyler+Locklear+auto&amp;mkcid=1&amp;mkrid=711-53200-19255-0&amp;siteid=0&amp;campid=5339157451&amp;toolid=10001&amp;mkevt=1&amp;customid=checklist-xlsx","Find on eBay")</f>
        <v>Find on eBay</v>
      </c>
    </row>
    <row r="203">
      <c r="A203" t="inlineStr">
        <is>
          <t xml:space="preserve">BPA-TLB</t>
        </is>
      </c>
      <c r="B203" t="inlineStr">
        <is>
          <t xml:space="preserve">Trey Lipscomb</t>
        </is>
      </c>
      <c r="C203" t="inlineStr">
        <is>
          <t xml:space="preserve">Washington Nationals</t>
        </is>
      </c>
      <c r="D203" t="inlineStr">
        <is>
          <t xml:space="preserve">Prospect Autographs</t>
        </is>
      </c>
      <c r="F203" t="str">
        <f>HYPERLINK("https://www.ebay.com/sch/i.html?_nkw=2023+Bowman+Inception+Trey+Lipscomb+auto&amp;mkcid=1&amp;mkrid=711-53200-19255-0&amp;siteid=0&amp;campid=5339157451&amp;toolid=10001&amp;mkevt=1&amp;customid=checklist-xlsx","Find on eBay")</f>
        <v>Find on eBay</v>
      </c>
    </row>
    <row r="204">
      <c r="A204" t="inlineStr">
        <is>
          <t xml:space="preserve">BPA-TS</t>
        </is>
      </c>
      <c r="B204" t="inlineStr">
        <is>
          <t xml:space="preserve">Tanner Schobel</t>
        </is>
      </c>
      <c r="C204" t="inlineStr">
        <is>
          <t xml:space="preserve">Minnesota Twins</t>
        </is>
      </c>
      <c r="D204" t="inlineStr">
        <is>
          <t xml:space="preserve">Prospect Autographs</t>
        </is>
      </c>
      <c r="F204" t="str">
        <f>HYPERLINK("https://www.ebay.com/sch/i.html?_nkw=2023+Bowman+Inception+Tanner+Schobel+auto&amp;mkcid=1&amp;mkrid=711-53200-19255-0&amp;siteid=0&amp;campid=5339157451&amp;toolid=10001&amp;mkevt=1&amp;customid=checklist-xlsx","Find on eBay")</f>
        <v>Find on eBay</v>
      </c>
    </row>
    <row r="205">
      <c r="A205" t="inlineStr">
        <is>
          <t xml:space="preserve">BPA-TT</t>
        </is>
      </c>
      <c r="B205" t="inlineStr">
        <is>
          <t xml:space="preserve">Tucker Toman</t>
        </is>
      </c>
      <c r="C205" t="inlineStr">
        <is>
          <t xml:space="preserve">Toronto Blue Jays</t>
        </is>
      </c>
      <c r="D205" t="inlineStr">
        <is>
          <t xml:space="preserve">Prospect Autographs</t>
        </is>
      </c>
      <c r="F205" t="str">
        <f>HYPERLINK("https://www.ebay.com/sch/i.html?_nkw=2023+Bowman+Inception+Tucker+Toman+auto&amp;mkcid=1&amp;mkrid=711-53200-19255-0&amp;siteid=0&amp;campid=5339157451&amp;toolid=10001&amp;mkevt=1&amp;customid=checklist-xlsx","Find on eBay")</f>
        <v>Find on eBay</v>
      </c>
    </row>
    <row r="206">
      <c r="A206" t="inlineStr">
        <is>
          <t xml:space="preserve">BPA-WF</t>
        </is>
      </c>
      <c r="B206" t="inlineStr">
        <is>
          <t xml:space="preserve">Welbyn Francisca</t>
        </is>
      </c>
      <c r="C206" t="inlineStr">
        <is>
          <t xml:space="preserve">Cleveland Guardians</t>
        </is>
      </c>
      <c r="D206" t="inlineStr">
        <is>
          <t xml:space="preserve">Prospect Autographs</t>
        </is>
      </c>
      <c r="F206" t="str">
        <f>HYPERLINK("https://www.ebay.com/sch/i.html?_nkw=2023+Bowman+Inception+Welbyn+Francisca+auto&amp;mkcid=1&amp;mkrid=711-53200-19255-0&amp;siteid=0&amp;campid=5339157451&amp;toolid=10001&amp;mkevt=1&amp;customid=checklist-xlsx","Find on eBay")</f>
        <v>Find on eBay</v>
      </c>
    </row>
    <row r="207">
      <c r="A207" t="inlineStr">
        <is>
          <t xml:space="preserve">BPA-WFS</t>
        </is>
      </c>
      <c r="B207" t="inlineStr">
        <is>
          <t xml:space="preserve">Willy Fanas</t>
        </is>
      </c>
      <c r="C207" t="inlineStr">
        <is>
          <t xml:space="preserve">New York Mets</t>
        </is>
      </c>
      <c r="D207" t="inlineStr">
        <is>
          <t xml:space="preserve">Prospect Autographs</t>
        </is>
      </c>
      <c r="F207" t="str">
        <f>HYPERLINK("https://www.ebay.com/sch/i.html?_nkw=2023+Bowman+Inception+Willy+Fanas+auto&amp;mkcid=1&amp;mkrid=711-53200-19255-0&amp;siteid=0&amp;campid=5339157451&amp;toolid=10001&amp;mkevt=1&amp;customid=checklist-xlsx","Find on eBay")</f>
        <v>Find on eBay</v>
      </c>
    </row>
    <row r="208">
      <c r="A208" t="inlineStr">
        <is>
          <t xml:space="preserve">BPA-WL</t>
        </is>
      </c>
      <c r="B208" t="inlineStr">
        <is>
          <t xml:space="preserve">William Lugo</t>
        </is>
      </c>
      <c r="C208" t="inlineStr">
        <is>
          <t xml:space="preserve">New York Mets</t>
        </is>
      </c>
      <c r="D208" t="inlineStr">
        <is>
          <t xml:space="preserve">Prospect Autographs</t>
        </is>
      </c>
      <c r="F208" t="str">
        <f>HYPERLINK("https://www.ebay.com/sch/i.html?_nkw=2023+Bowman+Inception+William+Lugo+auto&amp;mkcid=1&amp;mkrid=711-53200-19255-0&amp;siteid=0&amp;campid=5339157451&amp;toolid=10001&amp;mkevt=1&amp;customid=checklist-xlsx","Find on eBay")</f>
        <v>Find on eBay</v>
      </c>
    </row>
    <row r="209">
      <c r="A209" t="inlineStr">
        <is>
          <t xml:space="preserve">BPA-WV</t>
        </is>
      </c>
      <c r="B209" t="inlineStr">
        <is>
          <t xml:space="preserve">Willy Vasquez</t>
        </is>
      </c>
      <c r="C209" t="inlineStr">
        <is>
          <t xml:space="preserve">Tampa Bay Rays</t>
        </is>
      </c>
      <c r="D209" t="inlineStr">
        <is>
          <t xml:space="preserve">Prospect Autographs</t>
        </is>
      </c>
      <c r="F209" t="str">
        <f>HYPERLINK("https://www.ebay.com/sch/i.html?_nkw=2023+Bowman+Inception+Willy+Vasquez+auto&amp;mkcid=1&amp;mkrid=711-53200-19255-0&amp;siteid=0&amp;campid=5339157451&amp;toolid=10001&amp;mkevt=1&amp;customid=checklist-xlsx","Find on eBay")</f>
        <v>Find on eBay</v>
      </c>
    </row>
    <row r="210">
      <c r="A210" t="inlineStr">
        <is>
          <t xml:space="preserve">BPA-YA</t>
        </is>
      </c>
      <c r="B210" t="inlineStr">
        <is>
          <t xml:space="preserve">Yhoangel Aponte</t>
        </is>
      </c>
      <c r="C210" t="inlineStr">
        <is>
          <t xml:space="preserve">Toronto Blue Jays</t>
        </is>
      </c>
      <c r="D210" t="inlineStr">
        <is>
          <t xml:space="preserve">Prospect Autographs</t>
        </is>
      </c>
      <c r="F210" t="str">
        <f>HYPERLINK("https://www.ebay.com/sch/i.html?_nkw=2023+Bowman+Inception+Yhoangel+Aponte+auto&amp;mkcid=1&amp;mkrid=711-53200-19255-0&amp;siteid=0&amp;campid=5339157451&amp;toolid=10001&amp;mkevt=1&amp;customid=checklist-xlsx","Find on eBay")</f>
        <v>Find on eBay</v>
      </c>
    </row>
    <row r="211">
      <c r="A211" t="inlineStr">
        <is>
          <t xml:space="preserve">SPIA-BL</t>
        </is>
      </c>
      <c r="B211" t="inlineStr">
        <is>
          <t xml:space="preserve">Brooks Lee</t>
        </is>
      </c>
      <c r="C211" t="inlineStr">
        <is>
          <t xml:space="preserve">Minnesota Twins</t>
        </is>
      </c>
      <c r="D211" t="inlineStr">
        <is>
          <t xml:space="preserve">Short Print Inception Autographs</t>
        </is>
      </c>
      <c r="F211" t="str">
        <f>HYPERLINK("https://www.ebay.com/sch/i.html?_nkw=2023+Bowman+Inception+Brooks+Lee+auto&amp;mkcid=1&amp;mkrid=711-53200-19255-0&amp;siteid=0&amp;campid=5339157451&amp;toolid=10001&amp;mkevt=1&amp;customid=checklist-xlsx","Find on eBay")</f>
        <v>Find on eBay</v>
      </c>
    </row>
    <row r="212">
      <c r="A212" t="inlineStr">
        <is>
          <t xml:space="preserve">SPIA-CC</t>
        </is>
      </c>
      <c r="B212" t="inlineStr">
        <is>
          <t xml:space="preserve">Cam Collier</t>
        </is>
      </c>
      <c r="C212" t="inlineStr">
        <is>
          <t xml:space="preserve">Cincinnati Reds</t>
        </is>
      </c>
      <c r="D212" t="inlineStr">
        <is>
          <t xml:space="preserve">Short Print Inception Autographs</t>
        </is>
      </c>
      <c r="F212" t="str">
        <f>HYPERLINK("https://www.ebay.com/sch/i.html?_nkw=2023+Bowman+Inception+Cam+Collier+auto&amp;mkcid=1&amp;mkrid=711-53200-19255-0&amp;siteid=0&amp;campid=5339157451&amp;toolid=10001&amp;mkevt=1&amp;customid=checklist-xlsx","Find on eBay")</f>
        <v>Find on eBay</v>
      </c>
    </row>
    <row r="213">
      <c r="A213" t="inlineStr">
        <is>
          <t xml:space="preserve">SPIA-DJ</t>
        </is>
      </c>
      <c r="B213" t="inlineStr">
        <is>
          <t xml:space="preserve">Druw Jones</t>
        </is>
      </c>
      <c r="C213" t="inlineStr">
        <is>
          <t xml:space="preserve">Arizona Diamondbacks</t>
        </is>
      </c>
      <c r="D213" t="inlineStr">
        <is>
          <t xml:space="preserve">Short Print Inception Autographs</t>
        </is>
      </c>
      <c r="F213" t="str">
        <f>HYPERLINK("https://www.ebay.com/sch/i.html?_nkw=2023+Bowman+Inception+Druw+Jones+auto&amp;mkcid=1&amp;mkrid=711-53200-19255-0&amp;siteid=0&amp;campid=5339157451&amp;toolid=10001&amp;mkevt=1&amp;customid=checklist-xlsx","Find on eBay")</f>
        <v>Find on eBay</v>
      </c>
    </row>
    <row r="214">
      <c r="A214" t="inlineStr">
        <is>
          <t xml:space="preserve">SPIA-EG</t>
        </is>
      </c>
      <c r="B214" t="inlineStr">
        <is>
          <t xml:space="preserve">Elijah Green</t>
        </is>
      </c>
      <c r="C214" t="inlineStr">
        <is>
          <t xml:space="preserve">Washington Nationals</t>
        </is>
      </c>
      <c r="D214" t="inlineStr">
        <is>
          <t xml:space="preserve">Short Print Inception Autographs</t>
        </is>
      </c>
      <c r="F214" t="str">
        <f>HYPERLINK("https://www.ebay.com/sch/i.html?_nkw=2023+Bowman+Inception+Elijah+Green+auto&amp;mkcid=1&amp;mkrid=711-53200-19255-0&amp;siteid=0&amp;campid=5339157451&amp;toolid=10001&amp;mkevt=1&amp;customid=checklist-xlsx","Find on eBay")</f>
        <v>Find on eBay</v>
      </c>
    </row>
    <row r="215">
      <c r="A215" t="inlineStr">
        <is>
          <t xml:space="preserve">SPIA-ES</t>
        </is>
      </c>
      <c r="B215" t="inlineStr">
        <is>
          <t xml:space="preserve">Ethan Salas</t>
        </is>
      </c>
      <c r="C215" t="inlineStr">
        <is>
          <t xml:space="preserve">San Diego Padres</t>
        </is>
      </c>
      <c r="D215" t="inlineStr">
        <is>
          <t xml:space="preserve">Short Print Inception Autographs</t>
        </is>
      </c>
      <c r="F215" t="str">
        <f>HYPERLINK("https://www.ebay.com/sch/i.html?_nkw=2023+Bowman+Inception+Ethan+Salas+auto&amp;mkcid=1&amp;mkrid=711-53200-19255-0&amp;siteid=0&amp;campid=5339157451&amp;toolid=10001&amp;mkevt=1&amp;customid=checklist-xlsx","Find on eBay")</f>
        <v>Find on eBay</v>
      </c>
    </row>
    <row r="216">
      <c r="A216" t="inlineStr">
        <is>
          <t xml:space="preserve">SPIA-JH</t>
        </is>
      </c>
      <c r="B216" t="inlineStr">
        <is>
          <t xml:space="preserve">Jackson Holliday</t>
        </is>
      </c>
      <c r="C216" t="inlineStr">
        <is>
          <t xml:space="preserve">Baltimore Orioles</t>
        </is>
      </c>
      <c r="D216" t="inlineStr">
        <is>
          <t xml:space="preserve">Short Print Inception Autographs</t>
        </is>
      </c>
      <c r="F216" t="str">
        <f>HYPERLINK("https://www.ebay.com/sch/i.html?_nkw=2023+Bowman+Inception+Jackson+Holliday+auto&amp;mkcid=1&amp;mkrid=711-53200-19255-0&amp;siteid=0&amp;campid=5339157451&amp;toolid=10001&amp;mkevt=1&amp;customid=checklist-xlsx","Find on eBay")</f>
        <v>Find on eBay</v>
      </c>
    </row>
    <row r="217">
      <c r="A217" t="inlineStr">
        <is>
          <t xml:space="preserve">SPIA-SJ</t>
        </is>
      </c>
      <c r="B217" t="inlineStr">
        <is>
          <t xml:space="preserve">Spencer Jones</t>
        </is>
      </c>
      <c r="C217" t="inlineStr">
        <is>
          <t xml:space="preserve">New York Yankees</t>
        </is>
      </c>
      <c r="D217" t="inlineStr">
        <is>
          <t xml:space="preserve">Short Print Inception Autographs</t>
        </is>
      </c>
      <c r="F217" t="str">
        <f>HYPERLINK("https://www.ebay.com/sch/i.html?_nkw=2023+Bowman+Inception+Spencer+Jones+auto&amp;mkcid=1&amp;mkrid=711-53200-19255-0&amp;siteid=0&amp;campid=5339157451&amp;toolid=10001&amp;mkevt=1&amp;customid=checklist-xlsx","Find on eBay")</f>
        <v>Find on eBay</v>
      </c>
    </row>
    <row r="218">
      <c r="A218" t="inlineStr">
        <is>
          <t xml:space="preserve">ISS-BG</t>
        </is>
      </c>
      <c r="B218" t="inlineStr">
        <is>
          <t xml:space="preserve">Brailer Guerrero</t>
        </is>
      </c>
      <c r="C218" t="inlineStr">
        <is>
          <t xml:space="preserve">Tampa Bay Rays</t>
        </is>
      </c>
      <c r="D218" t="inlineStr">
        <is>
          <t xml:space="preserve">Inception Silver Signings</t>
        </is>
      </c>
      <c r="F218" t="str">
        <f>HYPERLINK("https://www.ebay.com/sch/i.html?_nkw=2023+Bowman+Inception+Brailer+Guerrero+auto&amp;mkcid=1&amp;mkrid=711-53200-19255-0&amp;siteid=0&amp;campid=5339157451&amp;toolid=10001&amp;mkevt=1&amp;customid=checklist-xlsx","Find on eBay")</f>
        <v>Find on eBay</v>
      </c>
    </row>
    <row r="219">
      <c r="A219" t="inlineStr">
        <is>
          <t xml:space="preserve">ISS-BH</t>
        </is>
      </c>
      <c r="B219" t="inlineStr">
        <is>
          <t xml:space="preserve">Brady House</t>
        </is>
      </c>
      <c r="C219" t="inlineStr">
        <is>
          <t xml:space="preserve">Washington Nationals</t>
        </is>
      </c>
      <c r="D219" t="inlineStr">
        <is>
          <t xml:space="preserve">Inception Silver Signings</t>
        </is>
      </c>
      <c r="F219" t="str">
        <f>HYPERLINK("https://www.ebay.com/sch/i.html?_nkw=2023+Bowman+Inception+Brady+House+auto&amp;mkcid=1&amp;mkrid=711-53200-19255-0&amp;siteid=0&amp;campid=5339157451&amp;toolid=10001&amp;mkevt=1&amp;customid=checklist-xlsx","Find on eBay")</f>
        <v>Find on eBay</v>
      </c>
    </row>
    <row r="220">
      <c r="A220" t="inlineStr">
        <is>
          <t xml:space="preserve">ISS-BL</t>
        </is>
      </c>
      <c r="B220" t="inlineStr">
        <is>
          <t xml:space="preserve">Brooks Lee</t>
        </is>
      </c>
      <c r="C220" t="inlineStr">
        <is>
          <t xml:space="preserve">Minnesota Twins</t>
        </is>
      </c>
      <c r="D220" t="inlineStr">
        <is>
          <t xml:space="preserve">Inception Silver Signings</t>
        </is>
      </c>
      <c r="F220" t="str">
        <f>HYPERLINK("https://www.ebay.com/sch/i.html?_nkw=2023+Bowman+Inception+Brooks+Lee+auto&amp;mkcid=1&amp;mkrid=711-53200-19255-0&amp;siteid=0&amp;campid=5339157451&amp;toolid=10001&amp;mkevt=1&amp;customid=checklist-xlsx","Find on eBay")</f>
        <v>Find on eBay</v>
      </c>
    </row>
    <row r="221">
      <c r="A221" t="inlineStr">
        <is>
          <t xml:space="preserve">ISS-BM</t>
        </is>
      </c>
      <c r="B221" t="inlineStr">
        <is>
          <t xml:space="preserve">Brandon Mayea</t>
        </is>
      </c>
      <c r="C221" t="inlineStr">
        <is>
          <t xml:space="preserve">New York Yankees</t>
        </is>
      </c>
      <c r="D221" t="inlineStr">
        <is>
          <t xml:space="preserve">Inception Silver Signings</t>
        </is>
      </c>
      <c r="F221" t="str">
        <f>HYPERLINK("https://www.ebay.com/sch/i.html?_nkw=2023+Bowman+Inception+Brandon+Mayea+auto&amp;mkcid=1&amp;mkrid=711-53200-19255-0&amp;siteid=0&amp;campid=5339157451&amp;toolid=10001&amp;mkevt=1&amp;customid=checklist-xlsx","Find on eBay")</f>
        <v>Find on eBay</v>
      </c>
    </row>
    <row r="222">
      <c r="A222" t="inlineStr">
        <is>
          <t xml:space="preserve">ISS-CC</t>
        </is>
      </c>
      <c r="B222" t="inlineStr">
        <is>
          <t xml:space="preserve">Cam Collier</t>
        </is>
      </c>
      <c r="C222" t="inlineStr">
        <is>
          <t xml:space="preserve">Cincinnati Reds</t>
        </is>
      </c>
      <c r="D222" t="inlineStr">
        <is>
          <t xml:space="preserve">Inception Silver Signings</t>
        </is>
      </c>
      <c r="F222" t="str">
        <f>HYPERLINK("https://www.ebay.com/sch/i.html?_nkw=2023+Bowman+Inception+Cam+Collier+auto&amp;mkcid=1&amp;mkrid=711-53200-19255-0&amp;siteid=0&amp;campid=5339157451&amp;toolid=10001&amp;mkevt=1&amp;customid=checklist-xlsx","Find on eBay")</f>
        <v>Find on eBay</v>
      </c>
    </row>
    <row r="223">
      <c r="A223" t="inlineStr">
        <is>
          <t xml:space="preserve">ISS-CDR</t>
        </is>
      </c>
      <c r="B223" t="inlineStr">
        <is>
          <t xml:space="preserve">Chase DeLauter</t>
        </is>
      </c>
      <c r="C223" t="inlineStr">
        <is>
          <t xml:space="preserve">Cleveland Guardians</t>
        </is>
      </c>
      <c r="D223" t="inlineStr">
        <is>
          <t xml:space="preserve">Inception Silver Signings</t>
        </is>
      </c>
      <c r="F223" t="str">
        <f>HYPERLINK("https://www.ebay.com/sch/i.html?_nkw=2023+Bowman+Inception+Chase+DeLauter+auto&amp;mkcid=1&amp;mkrid=711-53200-19255-0&amp;siteid=0&amp;campid=5339157451&amp;toolid=10001&amp;mkevt=1&amp;customid=checklist-xlsx","Find on eBay")</f>
        <v>Find on eBay</v>
      </c>
    </row>
    <row r="224">
      <c r="A224" t="inlineStr">
        <is>
          <t xml:space="preserve">ISS-CV</t>
        </is>
      </c>
      <c r="B224" t="inlineStr">
        <is>
          <t xml:space="preserve">Cristhian Vaquero</t>
        </is>
      </c>
      <c r="C224" t="inlineStr">
        <is>
          <t xml:space="preserve">Washington Nationals</t>
        </is>
      </c>
      <c r="D224" t="inlineStr">
        <is>
          <t xml:space="preserve">Inception Silver Signings</t>
        </is>
      </c>
      <c r="F224" t="str">
        <f>HYPERLINK("https://www.ebay.com/sch/i.html?_nkw=2023+Bowman+Inception+Cristhian+Vaquero+auto&amp;mkcid=1&amp;mkrid=711-53200-19255-0&amp;siteid=0&amp;campid=5339157451&amp;toolid=10001&amp;mkevt=1&amp;customid=checklist-xlsx","Find on eBay")</f>
        <v>Find on eBay</v>
      </c>
    </row>
    <row r="225">
      <c r="A225" t="inlineStr">
        <is>
          <t xml:space="preserve">ISS-DC</t>
        </is>
      </c>
      <c r="B225" t="inlineStr">
        <is>
          <t xml:space="preserve">Diego Cartaya</t>
        </is>
      </c>
      <c r="C225" t="inlineStr">
        <is>
          <t xml:space="preserve">Los Angeles Dodgers</t>
        </is>
      </c>
      <c r="D225" t="inlineStr">
        <is>
          <t xml:space="preserve">Inception Silver Signings</t>
        </is>
      </c>
      <c r="F225" t="str">
        <f>HYPERLINK("https://www.ebay.com/sch/i.html?_nkw=2023+Bowman+Inception+Diego+Cartaya+auto&amp;mkcid=1&amp;mkrid=711-53200-19255-0&amp;siteid=0&amp;campid=5339157451&amp;toolid=10001&amp;mkevt=1&amp;customid=checklist-xlsx","Find on eBay")</f>
        <v>Find on eBay</v>
      </c>
    </row>
    <row r="226">
      <c r="A226" t="inlineStr">
        <is>
          <t xml:space="preserve">ISS-DD</t>
        </is>
      </c>
      <c r="B226" t="inlineStr">
        <is>
          <t xml:space="preserve">Deyvison De Los Santos</t>
        </is>
      </c>
      <c r="C226" t="inlineStr">
        <is>
          <t xml:space="preserve">Arizona Diamondbacks</t>
        </is>
      </c>
      <c r="D226" t="inlineStr">
        <is>
          <t xml:space="preserve">Inception Silver Signings</t>
        </is>
      </c>
      <c r="F226" t="str">
        <f>HYPERLINK("https://www.ebay.com/sch/i.html?_nkw=2023+Bowman+Inception+Deyvison+De+Los+Santos+auto&amp;mkcid=1&amp;mkrid=711-53200-19255-0&amp;siteid=0&amp;campid=5339157451&amp;toolid=10001&amp;mkevt=1&amp;customid=checklist-xlsx","Find on eBay")</f>
        <v>Find on eBay</v>
      </c>
    </row>
    <row r="227">
      <c r="A227" t="inlineStr">
        <is>
          <t xml:space="preserve">ISS-DJ</t>
        </is>
      </c>
      <c r="B227" t="inlineStr">
        <is>
          <t xml:space="preserve">Dyan Jorge</t>
        </is>
      </c>
      <c r="C227" t="inlineStr">
        <is>
          <t xml:space="preserve">Colorado Rockies</t>
        </is>
      </c>
      <c r="D227" t="inlineStr">
        <is>
          <t xml:space="preserve">Inception Silver Signings</t>
        </is>
      </c>
      <c r="F227" t="str">
        <f>HYPERLINK("https://www.ebay.com/sch/i.html?_nkw=2023+Bowman+Inception+Dyan+Jorge+auto&amp;mkcid=1&amp;mkrid=711-53200-19255-0&amp;siteid=0&amp;campid=5339157451&amp;toolid=10001&amp;mkevt=1&amp;customid=checklist-xlsx","Find on eBay")</f>
        <v>Find on eBay</v>
      </c>
    </row>
    <row r="228">
      <c r="A228" t="inlineStr">
        <is>
          <t xml:space="preserve">ISS-DJS</t>
        </is>
      </c>
      <c r="B228" t="inlineStr">
        <is>
          <t xml:space="preserve">Druw Jones</t>
        </is>
      </c>
      <c r="C228" t="inlineStr">
        <is>
          <t xml:space="preserve">Arizona Diamondbacks</t>
        </is>
      </c>
      <c r="D228" t="inlineStr">
        <is>
          <t xml:space="preserve">Inception Silver Signings</t>
        </is>
      </c>
      <c r="F228" t="str">
        <f>HYPERLINK("https://www.ebay.com/sch/i.html?_nkw=2023+Bowman+Inception+Druw+Jones+auto&amp;mkcid=1&amp;mkrid=711-53200-19255-0&amp;siteid=0&amp;campid=5339157451&amp;toolid=10001&amp;mkevt=1&amp;customid=checklist-xlsx","Find on eBay")</f>
        <v>Find on eBay</v>
      </c>
    </row>
    <row r="229">
      <c r="A229" t="inlineStr">
        <is>
          <t xml:space="preserve">ISS-DV</t>
        </is>
      </c>
      <c r="B229" t="inlineStr">
        <is>
          <t xml:space="preserve">Derniche Valdez</t>
        </is>
      </c>
      <c r="C229" t="inlineStr">
        <is>
          <t xml:space="preserve">Chicago Cubs</t>
        </is>
      </c>
      <c r="D229" t="inlineStr">
        <is>
          <t xml:space="preserve">Inception Silver Signings</t>
        </is>
      </c>
      <c r="F229" t="str">
        <f>HYPERLINK("https://www.ebay.com/sch/i.html?_nkw=2023+Bowman+Inception+Derniche+Valdez+auto&amp;mkcid=1&amp;mkrid=711-53200-19255-0&amp;siteid=0&amp;campid=5339157451&amp;toolid=10001&amp;mkevt=1&amp;customid=checklist-xlsx","Find on eBay")</f>
        <v>Find on eBay</v>
      </c>
    </row>
    <row r="230">
      <c r="A230" t="inlineStr">
        <is>
          <t xml:space="preserve">ISS-EBA</t>
        </is>
      </c>
      <c r="B230" t="inlineStr">
        <is>
          <t xml:space="preserve">Enmanuel Bonilla</t>
        </is>
      </c>
      <c r="C230" t="inlineStr">
        <is>
          <t xml:space="preserve">Toronto Blue Jays</t>
        </is>
      </c>
      <c r="D230" t="inlineStr">
        <is>
          <t xml:space="preserve">Inception Silver Signings</t>
        </is>
      </c>
      <c r="F230" t="str">
        <f>HYPERLINK("https://www.ebay.com/sch/i.html?_nkw=2023+Bowman+Inception+Enmanuel+Bonilla+auto&amp;mkcid=1&amp;mkrid=711-53200-19255-0&amp;siteid=0&amp;campid=5339157451&amp;toolid=10001&amp;mkevt=1&amp;customid=checklist-xlsx","Find on eBay")</f>
        <v>Find on eBay</v>
      </c>
    </row>
    <row r="231">
      <c r="A231" t="inlineStr">
        <is>
          <t xml:space="preserve">ISS-EG</t>
        </is>
      </c>
      <c r="B231" t="inlineStr">
        <is>
          <t xml:space="preserve">Elijah Green</t>
        </is>
      </c>
      <c r="C231" t="inlineStr">
        <is>
          <t xml:space="preserve">Washington Nationals</t>
        </is>
      </c>
      <c r="D231" t="inlineStr">
        <is>
          <t xml:space="preserve">Inception Silver Signings</t>
        </is>
      </c>
      <c r="F231" t="str">
        <f>HYPERLINK("https://www.ebay.com/sch/i.html?_nkw=2023+Bowman+Inception+Elijah+Green+auto&amp;mkcid=1&amp;mkrid=711-53200-19255-0&amp;siteid=0&amp;campid=5339157451&amp;toolid=10001&amp;mkevt=1&amp;customid=checklist-xlsx","Find on eBay")</f>
        <v>Find on eBay</v>
      </c>
    </row>
    <row r="232">
      <c r="A232" t="inlineStr">
        <is>
          <t xml:space="preserve">ISS-ES</t>
        </is>
      </c>
      <c r="B232" t="inlineStr">
        <is>
          <t xml:space="preserve">Ethan Salas</t>
        </is>
      </c>
      <c r="C232" t="inlineStr">
        <is>
          <t xml:space="preserve">San Diego Padres</t>
        </is>
      </c>
      <c r="D232" t="inlineStr">
        <is>
          <t xml:space="preserve">Inception Silver Signings</t>
        </is>
      </c>
      <c r="F232" t="str">
        <f>HYPERLINK("https://www.ebay.com/sch/i.html?_nkw=2023+Bowman+Inception+Ethan+Salas+auto&amp;mkcid=1&amp;mkrid=711-53200-19255-0&amp;siteid=0&amp;campid=5339157451&amp;toolid=10001&amp;mkevt=1&amp;customid=checklist-xlsx","Find on eBay")</f>
        <v>Find on eBay</v>
      </c>
    </row>
    <row r="233">
      <c r="A233" t="inlineStr">
        <is>
          <t xml:space="preserve">ISS-GC</t>
        </is>
      </c>
      <c r="B233" t="inlineStr">
        <is>
          <t xml:space="preserve">Gavin Cross</t>
        </is>
      </c>
      <c r="C233" t="inlineStr">
        <is>
          <t xml:space="preserve">Kansas City Royals</t>
        </is>
      </c>
      <c r="D233" t="inlineStr">
        <is>
          <t xml:space="preserve">Inception Silver Signings</t>
        </is>
      </c>
      <c r="F233" t="str">
        <f>HYPERLINK("https://www.ebay.com/sch/i.html?_nkw=2023+Bowman+Inception+Gavin+Cross+auto&amp;mkcid=1&amp;mkrid=711-53200-19255-0&amp;siteid=0&amp;campid=5339157451&amp;toolid=10001&amp;mkevt=1&amp;customid=checklist-xlsx","Find on eBay")</f>
        <v>Find on eBay</v>
      </c>
    </row>
    <row r="234">
      <c r="A234" t="inlineStr">
        <is>
          <t xml:space="preserve">ISS-JBY</t>
        </is>
      </c>
      <c r="B234" t="inlineStr">
        <is>
          <t xml:space="preserve">Jacob Berry</t>
        </is>
      </c>
      <c r="C234" t="inlineStr">
        <is>
          <t xml:space="preserve">Miami Marlins</t>
        </is>
      </c>
      <c r="D234" t="inlineStr">
        <is>
          <t xml:space="preserve">Inception Silver Signings</t>
        </is>
      </c>
      <c r="F234" t="str">
        <f>HYPERLINK("https://www.ebay.com/sch/i.html?_nkw=2023+Bowman+Inception+Jacob+Berry+auto&amp;mkcid=1&amp;mkrid=711-53200-19255-0&amp;siteid=0&amp;campid=5339157451&amp;toolid=10001&amp;mkevt=1&amp;customid=checklist-xlsx","Find on eBay")</f>
        <v>Find on eBay</v>
      </c>
    </row>
    <row r="235">
      <c r="A235" t="inlineStr">
        <is>
          <t xml:space="preserve">ISS-JH</t>
        </is>
      </c>
      <c r="B235" t="inlineStr">
        <is>
          <t xml:space="preserve">Jackson Holliday</t>
        </is>
      </c>
      <c r="C235" t="inlineStr">
        <is>
          <t xml:space="preserve">Baltimore Orioles</t>
        </is>
      </c>
      <c r="D235" t="inlineStr">
        <is>
          <t xml:space="preserve">Inception Silver Signings</t>
        </is>
      </c>
      <c r="F235" t="str">
        <f>HYPERLINK("https://www.ebay.com/sch/i.html?_nkw=2023+Bowman+Inception+Jackson+Holliday+auto&amp;mkcid=1&amp;mkrid=711-53200-19255-0&amp;siteid=0&amp;campid=5339157451&amp;toolid=10001&amp;mkevt=1&amp;customid=checklist-xlsx","Find on eBay")</f>
        <v>Find on eBay</v>
      </c>
    </row>
    <row r="236">
      <c r="A236" t="inlineStr">
        <is>
          <t xml:space="preserve">ISS-JV</t>
        </is>
      </c>
      <c r="B236" t="inlineStr">
        <is>
          <t xml:space="preserve">Joendry Vargas</t>
        </is>
      </c>
      <c r="C236" t="inlineStr">
        <is>
          <t xml:space="preserve">Los Angeles Dodgers</t>
        </is>
      </c>
      <c r="D236" t="inlineStr">
        <is>
          <t xml:space="preserve">Inception Silver Signings</t>
        </is>
      </c>
      <c r="F236" t="str">
        <f>HYPERLINK("https://www.ebay.com/sch/i.html?_nkw=2023+Bowman+Inception+Joendry+Vargas+auto&amp;mkcid=1&amp;mkrid=711-53200-19255-0&amp;siteid=0&amp;campid=5339157451&amp;toolid=10001&amp;mkevt=1&amp;customid=checklist-xlsx","Find on eBay")</f>
        <v>Find on eBay</v>
      </c>
    </row>
    <row r="237">
      <c r="A237" t="inlineStr">
        <is>
          <t xml:space="preserve">ISS-JW</t>
        </is>
      </c>
      <c r="B237" t="inlineStr">
        <is>
          <t xml:space="preserve">Jett Williams</t>
        </is>
      </c>
      <c r="C237" t="inlineStr">
        <is>
          <t xml:space="preserve">New York Mets</t>
        </is>
      </c>
      <c r="D237" t="inlineStr">
        <is>
          <t xml:space="preserve">Inception Silver Signings</t>
        </is>
      </c>
      <c r="F237" t="str">
        <f>HYPERLINK("https://www.ebay.com/sch/i.html?_nkw=2023+Bowman+Inception+Jett+Williams+auto&amp;mkcid=1&amp;mkrid=711-53200-19255-0&amp;siteid=0&amp;campid=5339157451&amp;toolid=10001&amp;mkevt=1&amp;customid=checklist-xlsx","Find on eBay")</f>
        <v>Find on eBay</v>
      </c>
    </row>
    <row r="238">
      <c r="A238" t="inlineStr">
        <is>
          <t xml:space="preserve">ISS-KP</t>
        </is>
      </c>
      <c r="B238" t="inlineStr">
        <is>
          <t xml:space="preserve">Kevin Parada</t>
        </is>
      </c>
      <c r="C238" t="inlineStr">
        <is>
          <t xml:space="preserve">New York Mets</t>
        </is>
      </c>
      <c r="D238" t="inlineStr">
        <is>
          <t xml:space="preserve">Inception Silver Signings</t>
        </is>
      </c>
      <c r="F238" t="str">
        <f>HYPERLINK("https://www.ebay.com/sch/i.html?_nkw=2023+Bowman+Inception+Kevin+Parada+auto&amp;mkcid=1&amp;mkrid=711-53200-19255-0&amp;siteid=0&amp;campid=5339157451&amp;toolid=10001&amp;mkevt=1&amp;customid=checklist-xlsx","Find on eBay")</f>
        <v>Find on eBay</v>
      </c>
    </row>
    <row r="239">
      <c r="A239" t="inlineStr">
        <is>
          <t xml:space="preserve">ISS-KR</t>
        </is>
      </c>
      <c r="B239" t="inlineStr">
        <is>
          <t xml:space="preserve">Kumar Rocker</t>
        </is>
      </c>
      <c r="C239" t="inlineStr">
        <is>
          <t xml:space="preserve">Texas Rangers</t>
        </is>
      </c>
      <c r="D239" t="inlineStr">
        <is>
          <t xml:space="preserve">Inception Silver Signings</t>
        </is>
      </c>
      <c r="F239" t="str">
        <f>HYPERLINK("https://www.ebay.com/sch/i.html?_nkw=2023+Bowman+Inception+Kumar+Rocker+auto&amp;mkcid=1&amp;mkrid=711-53200-19255-0&amp;siteid=0&amp;campid=5339157451&amp;toolid=10001&amp;mkevt=1&amp;customid=checklist-xlsx","Find on eBay")</f>
        <v>Find on eBay</v>
      </c>
    </row>
    <row r="240">
      <c r="A240" t="inlineStr">
        <is>
          <t xml:space="preserve">ISS-MR</t>
        </is>
      </c>
      <c r="B240" t="inlineStr">
        <is>
          <t xml:space="preserve">Mikey Romero</t>
        </is>
      </c>
      <c r="C240" t="inlineStr">
        <is>
          <t xml:space="preserve">Boston Red Sox</t>
        </is>
      </c>
      <c r="D240" t="inlineStr">
        <is>
          <t xml:space="preserve">Inception Silver Signings</t>
        </is>
      </c>
      <c r="F240" t="str">
        <f>HYPERLINK("https://www.ebay.com/sch/i.html?_nkw=2023+Bowman+Inception+Mikey+Romero+auto&amp;mkcid=1&amp;mkrid=711-53200-19255-0&amp;siteid=0&amp;campid=5339157451&amp;toolid=10001&amp;mkevt=1&amp;customid=checklist-xlsx","Find on eBay")</f>
        <v>Find on eBay</v>
      </c>
    </row>
    <row r="241">
      <c r="A241" t="inlineStr">
        <is>
          <t xml:space="preserve">ISS-RA</t>
        </is>
      </c>
      <c r="B241" t="inlineStr">
        <is>
          <t xml:space="preserve">Roderick Arias</t>
        </is>
      </c>
      <c r="C241" t="inlineStr">
        <is>
          <t xml:space="preserve">New York Yankees</t>
        </is>
      </c>
      <c r="D241" t="inlineStr">
        <is>
          <t xml:space="preserve">Inception Silver Signings</t>
        </is>
      </c>
      <c r="F241" t="str">
        <f>HYPERLINK("https://www.ebay.com/sch/i.html?_nkw=2023+Bowman+Inception+Roderick+Arias+auto&amp;mkcid=1&amp;mkrid=711-53200-19255-0&amp;siteid=0&amp;campid=5339157451&amp;toolid=10001&amp;mkevt=1&amp;customid=checklist-xlsx","Find on eBay")</f>
        <v>Find on eBay</v>
      </c>
    </row>
    <row r="242">
      <c r="A242" t="inlineStr">
        <is>
          <t xml:space="preserve">ISS-SJS</t>
        </is>
      </c>
      <c r="B242" t="inlineStr">
        <is>
          <t xml:space="preserve">Spencer Jones</t>
        </is>
      </c>
      <c r="C242" t="inlineStr">
        <is>
          <t xml:space="preserve">New York Yankees</t>
        </is>
      </c>
      <c r="D242" t="inlineStr">
        <is>
          <t xml:space="preserve">Inception Silver Signings</t>
        </is>
      </c>
      <c r="F242" t="str">
        <f>HYPERLINK("https://www.ebay.com/sch/i.html?_nkw=2023+Bowman+Inception+Spencer+Jones+auto&amp;mkcid=1&amp;mkrid=711-53200-19255-0&amp;siteid=0&amp;campid=5339157451&amp;toolid=10001&amp;mkevt=1&amp;customid=checklist-xlsx","Find on eBay")</f>
        <v>Find on eBay</v>
      </c>
    </row>
    <row r="243">
      <c r="A243" t="inlineStr">
        <is>
          <t xml:space="preserve">PPA-AG</t>
        </is>
      </c>
      <c r="B243" t="inlineStr">
        <is>
          <t xml:space="preserve">Anthony Gutierrez</t>
        </is>
      </c>
      <c r="C243" t="inlineStr">
        <is>
          <t xml:space="preserve">Texas Rangers</t>
        </is>
      </c>
      <c r="D243" t="inlineStr">
        <is>
          <t xml:space="preserve">Primordial Prospect Autographs</t>
        </is>
      </c>
      <c r="F243" t="str">
        <f>HYPERLINK("https://www.ebay.com/sch/i.html?_nkw=2023+Bowman+Inception+Anthony+Gutierrez+auto&amp;mkcid=1&amp;mkrid=711-53200-19255-0&amp;siteid=0&amp;campid=5339157451&amp;toolid=10001&amp;mkevt=1&amp;customid=checklist-xlsx","Find on eBay")</f>
        <v>Find on eBay</v>
      </c>
    </row>
    <row r="244">
      <c r="A244" t="inlineStr">
        <is>
          <t xml:space="preserve">PPA-BG</t>
        </is>
      </c>
      <c r="B244" t="inlineStr">
        <is>
          <t xml:space="preserve">Brailer Guerrero</t>
        </is>
      </c>
      <c r="C244" t="inlineStr">
        <is>
          <t xml:space="preserve">Tampa Bay Rays</t>
        </is>
      </c>
      <c r="D244" t="inlineStr">
        <is>
          <t xml:space="preserve">Primordial Prospect Autographs</t>
        </is>
      </c>
      <c r="F244" t="str">
        <f>HYPERLINK("https://www.ebay.com/sch/i.html?_nkw=2023+Bowman+Inception+Brailer+Guerrero+auto&amp;mkcid=1&amp;mkrid=711-53200-19255-0&amp;siteid=0&amp;campid=5339157451&amp;toolid=10001&amp;mkevt=1&amp;customid=checklist-xlsx","Find on eBay")</f>
        <v>Find on eBay</v>
      </c>
    </row>
    <row r="245">
      <c r="A245" t="inlineStr">
        <is>
          <t xml:space="preserve">PPA-BH</t>
        </is>
      </c>
      <c r="B245" t="inlineStr">
        <is>
          <t xml:space="preserve">Brady House</t>
        </is>
      </c>
      <c r="C245" t="inlineStr">
        <is>
          <t xml:space="preserve">Washington Nationals</t>
        </is>
      </c>
      <c r="D245" t="inlineStr">
        <is>
          <t xml:space="preserve">Primordial Prospect Autographs</t>
        </is>
      </c>
      <c r="F245" t="str">
        <f>HYPERLINK("https://www.ebay.com/sch/i.html?_nkw=2023+Bowman+Inception+Brady+House+auto&amp;mkcid=1&amp;mkrid=711-53200-19255-0&amp;siteid=0&amp;campid=5339157451&amp;toolid=10001&amp;mkevt=1&amp;customid=checklist-xlsx","Find on eBay")</f>
        <v>Find on eBay</v>
      </c>
    </row>
    <row r="246">
      <c r="A246" t="inlineStr">
        <is>
          <t xml:space="preserve">PPA-BL</t>
        </is>
      </c>
      <c r="B246" t="inlineStr">
        <is>
          <t xml:space="preserve">Brooks Lee</t>
        </is>
      </c>
      <c r="C246" t="inlineStr">
        <is>
          <t xml:space="preserve">Minnesota Twins</t>
        </is>
      </c>
      <c r="D246" t="inlineStr">
        <is>
          <t xml:space="preserve">Primordial Prospect Autographs</t>
        </is>
      </c>
      <c r="F246" t="str">
        <f>HYPERLINK("https://www.ebay.com/sch/i.html?_nkw=2023+Bowman+Inception+Brooks+Lee+auto&amp;mkcid=1&amp;mkrid=711-53200-19255-0&amp;siteid=0&amp;campid=5339157451&amp;toolid=10001&amp;mkevt=1&amp;customid=checklist-xlsx","Find on eBay")</f>
        <v>Find on eBay</v>
      </c>
    </row>
    <row r="247">
      <c r="A247" t="inlineStr">
        <is>
          <t xml:space="preserve">PPA-BM</t>
        </is>
      </c>
      <c r="B247" t="inlineStr">
        <is>
          <t xml:space="preserve">Brandon Mayea</t>
        </is>
      </c>
      <c r="C247" t="inlineStr">
        <is>
          <t xml:space="preserve">New York Yankees</t>
        </is>
      </c>
      <c r="D247" t="inlineStr">
        <is>
          <t xml:space="preserve">Primordial Prospect Autographs</t>
        </is>
      </c>
      <c r="F247" t="str">
        <f>HYPERLINK("https://www.ebay.com/sch/i.html?_nkw=2023+Bowman+Inception+Brandon+Mayea+auto&amp;mkcid=1&amp;mkrid=711-53200-19255-0&amp;siteid=0&amp;campid=5339157451&amp;toolid=10001&amp;mkevt=1&amp;customid=checklist-xlsx","Find on eBay")</f>
        <v>Find on eBay</v>
      </c>
    </row>
    <row r="248">
      <c r="A248" t="inlineStr">
        <is>
          <t xml:space="preserve">PPA-CC</t>
        </is>
      </c>
      <c r="B248" t="inlineStr">
        <is>
          <t xml:space="preserve">Cam Collier</t>
        </is>
      </c>
      <c r="C248" t="inlineStr">
        <is>
          <t xml:space="preserve">Cincinnati Reds</t>
        </is>
      </c>
      <c r="D248" t="inlineStr">
        <is>
          <t xml:space="preserve">Primordial Prospect Autographs</t>
        </is>
      </c>
      <c r="F248" t="str">
        <f>HYPERLINK("https://www.ebay.com/sch/i.html?_nkw=2023+Bowman+Inception+Cam+Collier+auto&amp;mkcid=1&amp;mkrid=711-53200-19255-0&amp;siteid=0&amp;campid=5339157451&amp;toolid=10001&amp;mkevt=1&amp;customid=checklist-xlsx","Find on eBay")</f>
        <v>Find on eBay</v>
      </c>
    </row>
    <row r="249">
      <c r="A249" t="inlineStr">
        <is>
          <t xml:space="preserve">PPA-CD</t>
        </is>
      </c>
      <c r="B249" t="inlineStr">
        <is>
          <t xml:space="preserve">Camilo Diaz</t>
        </is>
      </c>
      <c r="C249" t="inlineStr">
        <is>
          <t xml:space="preserve">Houston Astros</t>
        </is>
      </c>
      <c r="D249" t="inlineStr">
        <is>
          <t xml:space="preserve">Primordial Prospect Autographs</t>
        </is>
      </c>
      <c r="F249" t="str">
        <f>HYPERLINK("https://www.ebay.com/sch/i.html?_nkw=2023+Bowman+Inception+Camilo+Diaz+auto&amp;mkcid=1&amp;mkrid=711-53200-19255-0&amp;siteid=0&amp;campid=5339157451&amp;toolid=10001&amp;mkevt=1&amp;customid=checklist-xlsx","Find on eBay")</f>
        <v>Find on eBay</v>
      </c>
    </row>
    <row r="250">
      <c r="A250" t="inlineStr">
        <is>
          <t xml:space="preserve">PPA-CDR</t>
        </is>
      </c>
      <c r="B250" t="inlineStr">
        <is>
          <t xml:space="preserve">Chase DeLauter</t>
        </is>
      </c>
      <c r="C250" t="inlineStr">
        <is>
          <t xml:space="preserve">Cleveland Guardians</t>
        </is>
      </c>
      <c r="D250" t="inlineStr">
        <is>
          <t xml:space="preserve">Primordial Prospect Autographs</t>
        </is>
      </c>
      <c r="F250" t="str">
        <f>HYPERLINK("https://www.ebay.com/sch/i.html?_nkw=2023+Bowman+Inception+Chase+DeLauter+auto&amp;mkcid=1&amp;mkrid=711-53200-19255-0&amp;siteid=0&amp;campid=5339157451&amp;toolid=10001&amp;mkevt=1&amp;customid=checklist-xlsx","Find on eBay")</f>
        <v>Find on eBay</v>
      </c>
    </row>
    <row r="251">
      <c r="A251" t="inlineStr">
        <is>
          <t xml:space="preserve">PPA-CV</t>
        </is>
      </c>
      <c r="B251" t="inlineStr">
        <is>
          <t xml:space="preserve">Cristhian Vaquero</t>
        </is>
      </c>
      <c r="C251" t="inlineStr">
        <is>
          <t xml:space="preserve">Washington Nationals</t>
        </is>
      </c>
      <c r="D251" t="inlineStr">
        <is>
          <t xml:space="preserve">Primordial Prospect Autographs</t>
        </is>
      </c>
      <c r="F251" t="str">
        <f>HYPERLINK("https://www.ebay.com/sch/i.html?_nkw=2023+Bowman+Inception+Cristhian+Vaquero+auto&amp;mkcid=1&amp;mkrid=711-53200-19255-0&amp;siteid=0&amp;campid=5339157451&amp;toolid=10001&amp;mkevt=1&amp;customid=checklist-xlsx","Find on eBay")</f>
        <v>Find on eBay</v>
      </c>
    </row>
    <row r="252">
      <c r="A252" t="inlineStr">
        <is>
          <t xml:space="preserve">PPA-CW</t>
        </is>
      </c>
      <c r="B252" t="inlineStr">
        <is>
          <t xml:space="preserve">Cayden Wallace</t>
        </is>
      </c>
      <c r="C252" t="inlineStr">
        <is>
          <t xml:space="preserve">Kansas City Royals</t>
        </is>
      </c>
      <c r="D252" t="inlineStr">
        <is>
          <t xml:space="preserve">Primordial Prospect Autographs</t>
        </is>
      </c>
      <c r="F252" t="str">
        <f>HYPERLINK("https://www.ebay.com/sch/i.html?_nkw=2023+Bowman+Inception+Cayden+Wallace+auto&amp;mkcid=1&amp;mkrid=711-53200-19255-0&amp;siteid=0&amp;campid=5339157451&amp;toolid=10001&amp;mkevt=1&amp;customid=checklist-xlsx","Find on eBay")</f>
        <v>Find on eBay</v>
      </c>
    </row>
    <row r="253">
      <c r="A253" t="inlineStr">
        <is>
          <t xml:space="preserve">PPA-CY</t>
        </is>
      </c>
      <c r="B253" t="inlineStr">
        <is>
          <t xml:space="preserve">Cole Young</t>
        </is>
      </c>
      <c r="C253" t="inlineStr">
        <is>
          <t xml:space="preserve">Seattle Mariners</t>
        </is>
      </c>
      <c r="D253" t="inlineStr">
        <is>
          <t xml:space="preserve">Primordial Prospect Autographs</t>
        </is>
      </c>
      <c r="F253" t="str">
        <f>HYPERLINK("https://www.ebay.com/sch/i.html?_nkw=2023+Bowman+Inception+Cole+Young+auto&amp;mkcid=1&amp;mkrid=711-53200-19255-0&amp;siteid=0&amp;campid=5339157451&amp;toolid=10001&amp;mkevt=1&amp;customid=checklist-xlsx","Find on eBay")</f>
        <v>Find on eBay</v>
      </c>
    </row>
    <row r="254">
      <c r="A254" t="inlineStr">
        <is>
          <t xml:space="preserve">PPA-DC</t>
        </is>
      </c>
      <c r="B254" t="inlineStr">
        <is>
          <t xml:space="preserve">Diego Cartaya</t>
        </is>
      </c>
      <c r="C254" t="inlineStr">
        <is>
          <t xml:space="preserve">Los Angeles Dodgers</t>
        </is>
      </c>
      <c r="D254" t="inlineStr">
        <is>
          <t xml:space="preserve">Primordial Prospect Autographs</t>
        </is>
      </c>
      <c r="F254" t="str">
        <f>HYPERLINK("https://www.ebay.com/sch/i.html?_nkw=2023+Bowman+Inception+Diego+Cartaya+auto&amp;mkcid=1&amp;mkrid=711-53200-19255-0&amp;siteid=0&amp;campid=5339157451&amp;toolid=10001&amp;mkevt=1&amp;customid=checklist-xlsx","Find on eBay")</f>
        <v>Find on eBay</v>
      </c>
    </row>
    <row r="255">
      <c r="A255" t="inlineStr">
        <is>
          <t xml:space="preserve">PPA-DD</t>
        </is>
      </c>
      <c r="B255" t="inlineStr">
        <is>
          <t xml:space="preserve">Deyvison De Los Santos</t>
        </is>
      </c>
      <c r="C255" t="inlineStr">
        <is>
          <t xml:space="preserve">Arizona Diamondbacks</t>
        </is>
      </c>
      <c r="D255" t="inlineStr">
        <is>
          <t xml:space="preserve">Primordial Prospect Autographs</t>
        </is>
      </c>
      <c r="F255" t="str">
        <f>HYPERLINK("https://www.ebay.com/sch/i.html?_nkw=2023+Bowman+Inception+Deyvison+De+Los+Santos+auto&amp;mkcid=1&amp;mkrid=711-53200-19255-0&amp;siteid=0&amp;campid=5339157451&amp;toolid=10001&amp;mkevt=1&amp;customid=checklist-xlsx","Find on eBay")</f>
        <v>Find on eBay</v>
      </c>
    </row>
    <row r="256">
      <c r="A256" t="inlineStr">
        <is>
          <t xml:space="preserve">PPA-DJ</t>
        </is>
      </c>
      <c r="B256" t="inlineStr">
        <is>
          <t xml:space="preserve">Dyan Jorge</t>
        </is>
      </c>
      <c r="C256" t="inlineStr">
        <is>
          <t xml:space="preserve">Colorado Rockies</t>
        </is>
      </c>
      <c r="D256" t="inlineStr">
        <is>
          <t xml:space="preserve">Primordial Prospect Autographs</t>
        </is>
      </c>
      <c r="F256" t="str">
        <f>HYPERLINK("https://www.ebay.com/sch/i.html?_nkw=2023+Bowman+Inception+Dyan+Jorge+auto&amp;mkcid=1&amp;mkrid=711-53200-19255-0&amp;siteid=0&amp;campid=5339157451&amp;toolid=10001&amp;mkevt=1&amp;customid=checklist-xlsx","Find on eBay")</f>
        <v>Find on eBay</v>
      </c>
    </row>
    <row r="257">
      <c r="A257" t="inlineStr">
        <is>
          <t xml:space="preserve">PPA-DJS</t>
        </is>
      </c>
      <c r="B257" t="inlineStr">
        <is>
          <t xml:space="preserve">Druw Jones</t>
        </is>
      </c>
      <c r="C257" t="inlineStr">
        <is>
          <t xml:space="preserve">Arizona Diamondbacks</t>
        </is>
      </c>
      <c r="D257" t="inlineStr">
        <is>
          <t xml:space="preserve">Primordial Prospect Autographs</t>
        </is>
      </c>
      <c r="F257" t="str">
        <f>HYPERLINK("https://www.ebay.com/sch/i.html?_nkw=2023+Bowman+Inception+Druw+Jones+auto&amp;mkcid=1&amp;mkrid=711-53200-19255-0&amp;siteid=0&amp;campid=5339157451&amp;toolid=10001&amp;mkevt=1&amp;customid=checklist-xlsx","Find on eBay")</f>
        <v>Find on eBay</v>
      </c>
    </row>
    <row r="258">
      <c r="A258" t="inlineStr">
        <is>
          <t xml:space="preserve">PPA-DV</t>
        </is>
      </c>
      <c r="B258" t="inlineStr">
        <is>
          <t xml:space="preserve">Derniche Valdez</t>
        </is>
      </c>
      <c r="C258" t="inlineStr">
        <is>
          <t xml:space="preserve">Chicago Cubs</t>
        </is>
      </c>
      <c r="D258" t="inlineStr">
        <is>
          <t xml:space="preserve">Primordial Prospect Autographs</t>
        </is>
      </c>
      <c r="F258" t="str">
        <f>HYPERLINK("https://www.ebay.com/sch/i.html?_nkw=2023+Bowman+Inception+Derniche+Valdez+auto&amp;mkcid=1&amp;mkrid=711-53200-19255-0&amp;siteid=0&amp;campid=5339157451&amp;toolid=10001&amp;mkevt=1&amp;customid=checklist-xlsx","Find on eBay")</f>
        <v>Find on eBay</v>
      </c>
    </row>
    <row r="259">
      <c r="A259" t="inlineStr">
        <is>
          <t xml:space="preserve">PPA-EB</t>
        </is>
      </c>
      <c r="B259" t="inlineStr">
        <is>
          <t xml:space="preserve">Eric Brown Jr.</t>
        </is>
      </c>
      <c r="C259" t="inlineStr">
        <is>
          <t xml:space="preserve">Milwaukee Brewers</t>
        </is>
      </c>
      <c r="D259" t="inlineStr">
        <is>
          <t xml:space="preserve">Primordial Prospect Autographs</t>
        </is>
      </c>
      <c r="F259" t="str">
        <f>HYPERLINK("https://www.ebay.com/sch/i.html?_nkw=2023+Bowman+Inception+Eric+Brown+Jr.+auto&amp;mkcid=1&amp;mkrid=711-53200-19255-0&amp;siteid=0&amp;campid=5339157451&amp;toolid=10001&amp;mkevt=1&amp;customid=checklist-xlsx","Find on eBay")</f>
        <v>Find on eBay</v>
      </c>
    </row>
    <row r="260">
      <c r="A260" t="inlineStr">
        <is>
          <t xml:space="preserve">PPA-EBA</t>
        </is>
      </c>
      <c r="B260" t="inlineStr">
        <is>
          <t xml:space="preserve">Enmanuel Bonilla</t>
        </is>
      </c>
      <c r="C260" t="inlineStr">
        <is>
          <t xml:space="preserve">Toronto Blue Jays</t>
        </is>
      </c>
      <c r="D260" t="inlineStr">
        <is>
          <t xml:space="preserve">Primordial Prospect Autographs</t>
        </is>
      </c>
      <c r="F260" t="str">
        <f>HYPERLINK("https://www.ebay.com/sch/i.html?_nkw=2023+Bowman+Inception+Enmanuel+Bonilla+auto&amp;mkcid=1&amp;mkrid=711-53200-19255-0&amp;siteid=0&amp;campid=5339157451&amp;toolid=10001&amp;mkevt=1&amp;customid=checklist-xlsx","Find on eBay")</f>
        <v>Find on eBay</v>
      </c>
    </row>
    <row r="261">
      <c r="A261" t="inlineStr">
        <is>
          <t xml:space="preserve">PPA-EG</t>
        </is>
      </c>
      <c r="B261" t="inlineStr">
        <is>
          <t xml:space="preserve">Elijah Green</t>
        </is>
      </c>
      <c r="C261" t="inlineStr">
        <is>
          <t xml:space="preserve">Washington Nationals</t>
        </is>
      </c>
      <c r="D261" t="inlineStr">
        <is>
          <t xml:space="preserve">Primordial Prospect Autographs</t>
        </is>
      </c>
      <c r="F261" t="str">
        <f>HYPERLINK("https://www.ebay.com/sch/i.html?_nkw=2023+Bowman+Inception+Elijah+Green+auto&amp;mkcid=1&amp;mkrid=711-53200-19255-0&amp;siteid=0&amp;campid=5339157451&amp;toolid=10001&amp;mkevt=1&amp;customid=checklist-xlsx","Find on eBay")</f>
        <v>Find on eBay</v>
      </c>
    </row>
    <row r="262">
      <c r="A262" t="inlineStr">
        <is>
          <t xml:space="preserve">PPA-EQ</t>
        </is>
      </c>
      <c r="B262" t="inlineStr">
        <is>
          <t xml:space="preserve">Edgar Quero</t>
        </is>
      </c>
      <c r="C262" t="inlineStr">
        <is>
          <t xml:space="preserve">Los Angeles Angels</t>
        </is>
      </c>
      <c r="D262" t="inlineStr">
        <is>
          <t xml:space="preserve">Primordial Prospect Autographs</t>
        </is>
      </c>
      <c r="F262" t="str">
        <f>HYPERLINK("https://www.ebay.com/sch/i.html?_nkw=2023+Bowman+Inception+Edgar+Quero+auto&amp;mkcid=1&amp;mkrid=711-53200-19255-0&amp;siteid=0&amp;campid=5339157451&amp;toolid=10001&amp;mkevt=1&amp;customid=checklist-xlsx","Find on eBay")</f>
        <v>Find on eBay</v>
      </c>
    </row>
    <row r="263">
      <c r="A263" t="inlineStr">
        <is>
          <t xml:space="preserve">PPA-ES</t>
        </is>
      </c>
      <c r="B263" t="inlineStr">
        <is>
          <t xml:space="preserve">Ethan Salas</t>
        </is>
      </c>
      <c r="C263" t="inlineStr">
        <is>
          <t xml:space="preserve">San Diego Padres</t>
        </is>
      </c>
      <c r="D263" t="inlineStr">
        <is>
          <t xml:space="preserve">Primordial Prospect Autographs</t>
        </is>
      </c>
      <c r="F263" t="str">
        <f>HYPERLINK("https://www.ebay.com/sch/i.html?_nkw=2023+Bowman+Inception+Ethan+Salas+auto&amp;mkcid=1&amp;mkrid=711-53200-19255-0&amp;siteid=0&amp;campid=5339157451&amp;toolid=10001&amp;mkevt=1&amp;customid=checklist-xlsx","Find on eBay")</f>
        <v>Find on eBay</v>
      </c>
    </row>
    <row r="264">
      <c r="A264" t="inlineStr">
        <is>
          <t xml:space="preserve">PPA-GC</t>
        </is>
      </c>
      <c r="B264" t="inlineStr">
        <is>
          <t xml:space="preserve">Gavin Cross</t>
        </is>
      </c>
      <c r="C264" t="inlineStr">
        <is>
          <t xml:space="preserve">Kansas City Royals</t>
        </is>
      </c>
      <c r="D264" t="inlineStr">
        <is>
          <t xml:space="preserve">Primordial Prospect Autographs</t>
        </is>
      </c>
      <c r="F264" t="str">
        <f>HYPERLINK("https://www.ebay.com/sch/i.html?_nkw=2023+Bowman+Inception+Gavin+Cross+auto&amp;mkcid=1&amp;mkrid=711-53200-19255-0&amp;siteid=0&amp;campid=5339157451&amp;toolid=10001&amp;mkevt=1&amp;customid=checklist-xlsx","Find on eBay")</f>
        <v>Find on eBay</v>
      </c>
    </row>
    <row r="265">
      <c r="A265" t="inlineStr">
        <is>
          <t xml:space="preserve">PPA-JBY</t>
        </is>
      </c>
      <c r="B265" t="inlineStr">
        <is>
          <t xml:space="preserve">Jacob Berry</t>
        </is>
      </c>
      <c r="C265" t="inlineStr">
        <is>
          <t xml:space="preserve">Miami Marlins</t>
        </is>
      </c>
      <c r="D265" t="inlineStr">
        <is>
          <t xml:space="preserve">Primordial Prospect Autographs</t>
        </is>
      </c>
      <c r="F265" t="str">
        <f>HYPERLINK("https://www.ebay.com/sch/i.html?_nkw=2023+Bowman+Inception+Jacob+Berry+auto&amp;mkcid=1&amp;mkrid=711-53200-19255-0&amp;siteid=0&amp;campid=5339157451&amp;toolid=10001&amp;mkevt=1&amp;customid=checklist-xlsx","Find on eBay")</f>
        <v>Find on eBay</v>
      </c>
    </row>
    <row r="266">
      <c r="A266" t="inlineStr">
        <is>
          <t xml:space="preserve">PPA-JH</t>
        </is>
      </c>
      <c r="B266" t="inlineStr">
        <is>
          <t xml:space="preserve">Jackson Holliday</t>
        </is>
      </c>
      <c r="C266" t="inlineStr">
        <is>
          <t xml:space="preserve">Baltimore Orioles</t>
        </is>
      </c>
      <c r="D266" t="inlineStr">
        <is>
          <t xml:space="preserve">Primordial Prospect Autographs</t>
        </is>
      </c>
      <c r="F266" t="str">
        <f>HYPERLINK("https://www.ebay.com/sch/i.html?_nkw=2023+Bowman+Inception+Jackson+Holliday+auto&amp;mkcid=1&amp;mkrid=711-53200-19255-0&amp;siteid=0&amp;campid=5339157451&amp;toolid=10001&amp;mkevt=1&amp;customid=checklist-xlsx","Find on eBay")</f>
        <v>Find on eBay</v>
      </c>
    </row>
    <row r="267">
      <c r="A267" t="inlineStr">
        <is>
          <t xml:space="preserve">PPA-JJ</t>
        </is>
      </c>
      <c r="B267" t="inlineStr">
        <is>
          <t xml:space="preserve">Jace Jung</t>
        </is>
      </c>
      <c r="C267" t="inlineStr">
        <is>
          <t xml:space="preserve">Detroit Tigers</t>
        </is>
      </c>
      <c r="D267" t="inlineStr">
        <is>
          <t xml:space="preserve">Primordial Prospect Autographs</t>
        </is>
      </c>
      <c r="F267" t="str">
        <f>HYPERLINK("https://www.ebay.com/sch/i.html?_nkw=2023+Bowman+Inception+Jace+Jung+auto&amp;mkcid=1&amp;mkrid=711-53200-19255-0&amp;siteid=0&amp;campid=5339157451&amp;toolid=10001&amp;mkevt=1&amp;customid=checklist-xlsx","Find on eBay")</f>
        <v>Find on eBay</v>
      </c>
    </row>
    <row r="268">
      <c r="A268" t="inlineStr">
        <is>
          <t xml:space="preserve">PPA-JV</t>
        </is>
      </c>
      <c r="B268" t="inlineStr">
        <is>
          <t xml:space="preserve">Joendry Vargas</t>
        </is>
      </c>
      <c r="C268" t="inlineStr">
        <is>
          <t xml:space="preserve">Los Angeles Dodgers</t>
        </is>
      </c>
      <c r="D268" t="inlineStr">
        <is>
          <t xml:space="preserve">Primordial Prospect Autographs</t>
        </is>
      </c>
      <c r="F268" t="str">
        <f>HYPERLINK("https://www.ebay.com/sch/i.html?_nkw=2023+Bowman+Inception+Joendry+Vargas+auto&amp;mkcid=1&amp;mkrid=711-53200-19255-0&amp;siteid=0&amp;campid=5339157451&amp;toolid=10001&amp;mkevt=1&amp;customid=checklist-xlsx","Find on eBay")</f>
        <v>Find on eBay</v>
      </c>
    </row>
    <row r="269">
      <c r="A269" t="inlineStr">
        <is>
          <t xml:space="preserve">PPA-JW</t>
        </is>
      </c>
      <c r="B269" t="inlineStr">
        <is>
          <t xml:space="preserve">Jett Williams</t>
        </is>
      </c>
      <c r="C269" t="inlineStr">
        <is>
          <t xml:space="preserve">New York Mets</t>
        </is>
      </c>
      <c r="D269" t="inlineStr">
        <is>
          <t xml:space="preserve">Primordial Prospect Autographs</t>
        </is>
      </c>
      <c r="F269" t="str">
        <f>HYPERLINK("https://www.ebay.com/sch/i.html?_nkw=2023+Bowman+Inception+Jett+Williams+auto&amp;mkcid=1&amp;mkrid=711-53200-19255-0&amp;siteid=0&amp;campid=5339157451&amp;toolid=10001&amp;mkevt=1&amp;customid=checklist-xlsx","Find on eBay")</f>
        <v>Find on eBay</v>
      </c>
    </row>
    <row r="270">
      <c r="A270" t="inlineStr">
        <is>
          <t xml:space="preserve">PPA-KP</t>
        </is>
      </c>
      <c r="B270" t="inlineStr">
        <is>
          <t xml:space="preserve">Kevin Parada</t>
        </is>
      </c>
      <c r="C270" t="inlineStr">
        <is>
          <t xml:space="preserve">New York Mets</t>
        </is>
      </c>
      <c r="D270" t="inlineStr">
        <is>
          <t xml:space="preserve">Primordial Prospect Autographs</t>
        </is>
      </c>
      <c r="F270" t="str">
        <f>HYPERLINK("https://www.ebay.com/sch/i.html?_nkw=2023+Bowman+Inception+Kevin+Parada+auto&amp;mkcid=1&amp;mkrid=711-53200-19255-0&amp;siteid=0&amp;campid=5339157451&amp;toolid=10001&amp;mkevt=1&amp;customid=checklist-xlsx","Find on eBay")</f>
        <v>Find on eBay</v>
      </c>
    </row>
    <row r="271">
      <c r="A271" t="inlineStr">
        <is>
          <t xml:space="preserve">PPA-KR</t>
        </is>
      </c>
      <c r="B271" t="inlineStr">
        <is>
          <t xml:space="preserve">Kumar Rocker</t>
        </is>
      </c>
      <c r="C271" t="inlineStr">
        <is>
          <t xml:space="preserve">Texas Rangers</t>
        </is>
      </c>
      <c r="D271" t="inlineStr">
        <is>
          <t xml:space="preserve">Primordial Prospect Autographs</t>
        </is>
      </c>
      <c r="F271" t="str">
        <f>HYPERLINK("https://www.ebay.com/sch/i.html?_nkw=2023+Bowman+Inception+Kumar+Rocker+auto&amp;mkcid=1&amp;mkrid=711-53200-19255-0&amp;siteid=0&amp;campid=5339157451&amp;toolid=10001&amp;mkevt=1&amp;customid=checklist-xlsx","Find on eBay")</f>
        <v>Find on eBay</v>
      </c>
    </row>
    <row r="272">
      <c r="A272" t="inlineStr">
        <is>
          <t xml:space="preserve">PPA-MA</t>
        </is>
      </c>
      <c r="B272" t="inlineStr">
        <is>
          <t xml:space="preserve">Mason Auer</t>
        </is>
      </c>
      <c r="C272" t="inlineStr">
        <is>
          <t xml:space="preserve">Tampa Bay Rays</t>
        </is>
      </c>
      <c r="D272" t="inlineStr">
        <is>
          <t xml:space="preserve">Primordial Prospect Autographs</t>
        </is>
      </c>
      <c r="F272" t="str">
        <f>HYPERLINK("https://www.ebay.com/sch/i.html?_nkw=2023+Bowman+Inception+Mason+Auer+auto&amp;mkcid=1&amp;mkrid=711-53200-19255-0&amp;siteid=0&amp;campid=5339157451&amp;toolid=10001&amp;mkevt=1&amp;customid=checklist-xlsx","Find on eBay")</f>
        <v>Find on eBay</v>
      </c>
    </row>
    <row r="273">
      <c r="A273" t="inlineStr">
        <is>
          <t xml:space="preserve">PPA-MR</t>
        </is>
      </c>
      <c r="B273" t="inlineStr">
        <is>
          <t xml:space="preserve">Mikey Romero</t>
        </is>
      </c>
      <c r="C273" t="inlineStr">
        <is>
          <t xml:space="preserve">Boston Red Sox</t>
        </is>
      </c>
      <c r="D273" t="inlineStr">
        <is>
          <t xml:space="preserve">Primordial Prospect Autographs</t>
        </is>
      </c>
      <c r="F273" t="str">
        <f>HYPERLINK("https://www.ebay.com/sch/i.html?_nkw=2023+Bowman+Inception+Mikey+Romero+auto&amp;mkcid=1&amp;mkrid=711-53200-19255-0&amp;siteid=0&amp;campid=5339157451&amp;toolid=10001&amp;mkevt=1&amp;customid=checklist-xlsx","Find on eBay")</f>
        <v>Find on eBay</v>
      </c>
    </row>
    <row r="274">
      <c r="A274" t="inlineStr">
        <is>
          <t xml:space="preserve">PPA-RA</t>
        </is>
      </c>
      <c r="B274" t="inlineStr">
        <is>
          <t xml:space="preserve">Rayner Arias</t>
        </is>
      </c>
      <c r="C274" t="inlineStr">
        <is>
          <t xml:space="preserve">San Francisco Giants</t>
        </is>
      </c>
      <c r="D274" t="inlineStr">
        <is>
          <t xml:space="preserve">Primordial Prospect Autographs</t>
        </is>
      </c>
      <c r="F274" t="str">
        <f>HYPERLINK("https://www.ebay.com/sch/i.html?_nkw=2023+Bowman+Inception+Rayner+Arias+auto&amp;mkcid=1&amp;mkrid=711-53200-19255-0&amp;siteid=0&amp;campid=5339157451&amp;toolid=10001&amp;mkevt=1&amp;customid=checklist-xlsx","Find on eBay")</f>
        <v>Find on eBay</v>
      </c>
    </row>
    <row r="275">
      <c r="A275" t="inlineStr">
        <is>
          <t xml:space="preserve">PPA-SJ</t>
        </is>
      </c>
      <c r="B275" t="inlineStr">
        <is>
          <t xml:space="preserve">Spencer Jones</t>
        </is>
      </c>
      <c r="C275" t="inlineStr">
        <is>
          <t xml:space="preserve">New York Yankees</t>
        </is>
      </c>
      <c r="D275" t="inlineStr">
        <is>
          <t xml:space="preserve">Primordial Prospect Autographs</t>
        </is>
      </c>
      <c r="F275" t="str">
        <f>HYPERLINK("https://www.ebay.com/sch/i.html?_nkw=2023+Bowman+Inception+Spencer+Jones+auto&amp;mkcid=1&amp;mkrid=711-53200-19255-0&amp;siteid=0&amp;campid=5339157451&amp;toolid=10001&amp;mkevt=1&amp;customid=checklist-xlsx","Find on eBay")</f>
        <v>Find on eBay</v>
      </c>
    </row>
    <row r="276">
      <c r="A276" t="inlineStr">
        <is>
          <t xml:space="preserve">PPA-SZ</t>
        </is>
      </c>
      <c r="B276" t="inlineStr">
        <is>
          <t xml:space="preserve">Samuel Zavala</t>
        </is>
      </c>
      <c r="C276" t="inlineStr">
        <is>
          <t xml:space="preserve">San Diego Padres</t>
        </is>
      </c>
      <c r="D276" t="inlineStr">
        <is>
          <t xml:space="preserve">Primordial Prospect Autographs</t>
        </is>
      </c>
      <c r="F276" t="str">
        <f>HYPERLINK("https://www.ebay.com/sch/i.html?_nkw=2023+Bowman+Inception+Samuel+Zavala+auto&amp;mkcid=1&amp;mkrid=711-53200-19255-0&amp;siteid=0&amp;campid=5339157451&amp;toolid=10001&amp;mkevt=1&amp;customid=checklist-xlsx","Find on eBay")</f>
        <v>Find on eBay</v>
      </c>
    </row>
    <row r="277">
      <c r="A277" t="inlineStr">
        <is>
          <t xml:space="preserve">PPA-TJ</t>
        </is>
      </c>
      <c r="B277" t="inlineStr">
        <is>
          <t xml:space="preserve">Termarr Johnson</t>
        </is>
      </c>
      <c r="C277" t="inlineStr">
        <is>
          <t xml:space="preserve">Pittsburgh Pirates</t>
        </is>
      </c>
      <c r="D277" t="inlineStr">
        <is>
          <t xml:space="preserve">Primordial Prospect Autographs</t>
        </is>
      </c>
      <c r="F277" t="str">
        <f>HYPERLINK("https://www.ebay.com/sch/i.html?_nkw=2023+Bowman+Inception+Termarr+Johnson+auto&amp;mkcid=1&amp;mkrid=711-53200-19255-0&amp;siteid=0&amp;campid=5339157451&amp;toolid=10001&amp;mkevt=1&amp;customid=checklist-xlsx","Find on eBay")</f>
        <v>Find on eBay</v>
      </c>
    </row>
    <row r="278">
      <c r="A278" t="inlineStr">
        <is>
          <t xml:space="preserve">IADR-AG</t>
        </is>
      </c>
      <c r="B278" t="inlineStr">
        <is>
          <t xml:space="preserve">Anthony Gutierrez</t>
        </is>
      </c>
      <c r="C278" t="inlineStr">
        <is>
          <t xml:space="preserve">Texas Rangers</t>
        </is>
      </c>
      <c r="D278" t="inlineStr">
        <is>
          <t xml:space="preserve">Inception Autograph Dual Relics</t>
        </is>
      </c>
      <c r="F278" t="str">
        <f>HYPERLINK("https://www.ebay.com/sch/i.html?_nkw=2023+Bowman+Inception+Anthony+Gutierrez+auto&amp;mkcid=1&amp;mkrid=711-53200-19255-0&amp;siteid=0&amp;campid=5339157451&amp;toolid=10001&amp;mkevt=1&amp;customid=checklist-xlsx","Find on eBay")</f>
        <v>Find on eBay</v>
      </c>
    </row>
    <row r="279">
      <c r="A279" t="inlineStr">
        <is>
          <t xml:space="preserve">IADR-BH</t>
        </is>
      </c>
      <c r="B279" t="inlineStr">
        <is>
          <t xml:space="preserve">Brady House</t>
        </is>
      </c>
      <c r="C279" t="inlineStr">
        <is>
          <t xml:space="preserve">Washington Nationals</t>
        </is>
      </c>
      <c r="D279" t="inlineStr">
        <is>
          <t xml:space="preserve">Inception Autograph Dual Relics</t>
        </is>
      </c>
      <c r="F279" t="str">
        <f>HYPERLINK("https://www.ebay.com/sch/i.html?_nkw=2023+Bowman+Inception+Brady+House+auto&amp;mkcid=1&amp;mkrid=711-53200-19255-0&amp;siteid=0&amp;campid=5339157451&amp;toolid=10001&amp;mkevt=1&amp;customid=checklist-xlsx","Find on eBay")</f>
        <v>Find on eBay</v>
      </c>
    </row>
    <row r="280">
      <c r="A280" t="inlineStr">
        <is>
          <t xml:space="preserve">IADR-BL</t>
        </is>
      </c>
      <c r="B280" t="inlineStr">
        <is>
          <t xml:space="preserve">Brooks Lee</t>
        </is>
      </c>
      <c r="C280" t="inlineStr">
        <is>
          <t xml:space="preserve">Minnesota Twins</t>
        </is>
      </c>
      <c r="D280" t="inlineStr">
        <is>
          <t xml:space="preserve">Inception Autograph Dual Relics</t>
        </is>
      </c>
      <c r="F280" t="str">
        <f>HYPERLINK("https://www.ebay.com/sch/i.html?_nkw=2023+Bowman+Inception+Brooks+Lee+auto&amp;mkcid=1&amp;mkrid=711-53200-19255-0&amp;siteid=0&amp;campid=5339157451&amp;toolid=10001&amp;mkevt=1&amp;customid=checklist-xlsx","Find on eBay")</f>
        <v>Find on eBay</v>
      </c>
    </row>
    <row r="281">
      <c r="A281" t="inlineStr">
        <is>
          <t xml:space="preserve">IADR-DC</t>
        </is>
      </c>
      <c r="B281" t="inlineStr">
        <is>
          <t xml:space="preserve">Diego Cartaya</t>
        </is>
      </c>
      <c r="C281" t="inlineStr">
        <is>
          <t xml:space="preserve">Los Angeles Dodgers</t>
        </is>
      </c>
      <c r="D281" t="inlineStr">
        <is>
          <t xml:space="preserve">Inception Autograph Dual Relics</t>
        </is>
      </c>
      <c r="F281" t="str">
        <f>HYPERLINK("https://www.ebay.com/sch/i.html?_nkw=2023+Bowman+Inception+Diego+Cartaya+auto&amp;mkcid=1&amp;mkrid=711-53200-19255-0&amp;siteid=0&amp;campid=5339157451&amp;toolid=10001&amp;mkevt=1&amp;customid=checklist-xlsx","Find on eBay")</f>
        <v>Find on eBay</v>
      </c>
    </row>
    <row r="282">
      <c r="A282" t="inlineStr">
        <is>
          <t xml:space="preserve">IADR-DJ</t>
        </is>
      </c>
      <c r="B282" t="inlineStr">
        <is>
          <t xml:space="preserve">Dyan Jorge</t>
        </is>
      </c>
      <c r="C282" t="inlineStr">
        <is>
          <t xml:space="preserve">Colorado Rockies</t>
        </is>
      </c>
      <c r="D282" t="inlineStr">
        <is>
          <t xml:space="preserve">Inception Autograph Dual Relics</t>
        </is>
      </c>
      <c r="F282" t="str">
        <f>HYPERLINK("https://www.ebay.com/sch/i.html?_nkw=2023+Bowman+Inception+Dyan+Jorge+auto&amp;mkcid=1&amp;mkrid=711-53200-19255-0&amp;siteid=0&amp;campid=5339157451&amp;toolid=10001&amp;mkevt=1&amp;customid=checklist-xlsx","Find on eBay")</f>
        <v>Find on eBay</v>
      </c>
    </row>
    <row r="283">
      <c r="A283" t="inlineStr">
        <is>
          <t xml:space="preserve">IADR-DJS</t>
        </is>
      </c>
      <c r="B283" t="inlineStr">
        <is>
          <t xml:space="preserve">Druw Jones</t>
        </is>
      </c>
      <c r="C283" t="inlineStr">
        <is>
          <t xml:space="preserve">Arizona Diamondbacks</t>
        </is>
      </c>
      <c r="D283" t="inlineStr">
        <is>
          <t xml:space="preserve">Inception Autograph Dual Relics</t>
        </is>
      </c>
      <c r="F283" t="str">
        <f>HYPERLINK("https://www.ebay.com/sch/i.html?_nkw=2023+Bowman+Inception+Druw+Jones+auto&amp;mkcid=1&amp;mkrid=711-53200-19255-0&amp;siteid=0&amp;campid=5339157451&amp;toolid=10001&amp;mkevt=1&amp;customid=checklist-xlsx","Find on eBay")</f>
        <v>Find on eBay</v>
      </c>
    </row>
    <row r="284">
      <c r="A284" t="inlineStr">
        <is>
          <t xml:space="preserve">IADR-EG</t>
        </is>
      </c>
      <c r="B284" t="inlineStr">
        <is>
          <t xml:space="preserve">Elijah Green</t>
        </is>
      </c>
      <c r="C284" t="inlineStr">
        <is>
          <t xml:space="preserve">Washington Nationals</t>
        </is>
      </c>
      <c r="D284" t="inlineStr">
        <is>
          <t xml:space="preserve">Inception Autograph Dual Relics</t>
        </is>
      </c>
      <c r="F284" t="str">
        <f>HYPERLINK("https://www.ebay.com/sch/i.html?_nkw=2023+Bowman+Inception+Elijah+Green+auto&amp;mkcid=1&amp;mkrid=711-53200-19255-0&amp;siteid=0&amp;campid=5339157451&amp;toolid=10001&amp;mkevt=1&amp;customid=checklist-xlsx","Find on eBay")</f>
        <v>Find on eBay</v>
      </c>
    </row>
    <row r="285">
      <c r="A285" t="inlineStr">
        <is>
          <t xml:space="preserve">IADR-JBY</t>
        </is>
      </c>
      <c r="B285" t="inlineStr">
        <is>
          <t xml:space="preserve">Jacob Berry</t>
        </is>
      </c>
      <c r="C285" t="inlineStr">
        <is>
          <t xml:space="preserve">Miami Marlins</t>
        </is>
      </c>
      <c r="D285" t="inlineStr">
        <is>
          <t xml:space="preserve">Inception Autograph Dual Relics</t>
        </is>
      </c>
      <c r="F285" t="str">
        <f>HYPERLINK("https://www.ebay.com/sch/i.html?_nkw=2023+Bowman+Inception+Jacob+Berry+auto&amp;mkcid=1&amp;mkrid=711-53200-19255-0&amp;siteid=0&amp;campid=5339157451&amp;toolid=10001&amp;mkevt=1&amp;customid=checklist-xlsx","Find on eBay")</f>
        <v>Find on eBay</v>
      </c>
    </row>
    <row r="286">
      <c r="A286" t="inlineStr">
        <is>
          <t xml:space="preserve">IADR-JH</t>
        </is>
      </c>
      <c r="B286" t="inlineStr">
        <is>
          <t xml:space="preserve">Jackson Holliday</t>
        </is>
      </c>
      <c r="C286" t="inlineStr">
        <is>
          <t xml:space="preserve">Baltimore Orioles</t>
        </is>
      </c>
      <c r="D286" t="inlineStr">
        <is>
          <t xml:space="preserve">Inception Autograph Dual Relics</t>
        </is>
      </c>
      <c r="F286" t="str">
        <f>HYPERLINK("https://www.ebay.com/sch/i.html?_nkw=2023+Bowman+Inception+Jackson+Holliday+auto&amp;mkcid=1&amp;mkrid=711-53200-19255-0&amp;siteid=0&amp;campid=5339157451&amp;toolid=10001&amp;mkevt=1&amp;customid=checklist-xlsx","Find on eBay")</f>
        <v>Find on eBay</v>
      </c>
    </row>
    <row r="287">
      <c r="A287" t="inlineStr">
        <is>
          <t xml:space="preserve">IADR-JJ</t>
        </is>
      </c>
      <c r="B287" t="inlineStr">
        <is>
          <t xml:space="preserve">Jace Jung</t>
        </is>
      </c>
      <c r="C287" t="inlineStr">
        <is>
          <t xml:space="preserve">Detroit Tigers</t>
        </is>
      </c>
      <c r="D287" t="inlineStr">
        <is>
          <t xml:space="preserve">Inception Autograph Dual Relics</t>
        </is>
      </c>
      <c r="F287" t="str">
        <f>HYPERLINK("https://www.ebay.com/sch/i.html?_nkw=2023+Bowman+Inception+Jace+Jung+auto&amp;mkcid=1&amp;mkrid=711-53200-19255-0&amp;siteid=0&amp;campid=5339157451&amp;toolid=10001&amp;mkevt=1&amp;customid=checklist-xlsx","Find on eBay")</f>
        <v>Find on eBay</v>
      </c>
    </row>
    <row r="288">
      <c r="A288" t="inlineStr">
        <is>
          <t xml:space="preserve">IADR-LA</t>
        </is>
      </c>
      <c r="B288" t="inlineStr">
        <is>
          <t xml:space="preserve">Luisangel Acuña</t>
        </is>
      </c>
      <c r="C288" t="inlineStr">
        <is>
          <t xml:space="preserve">Texas Rangers</t>
        </is>
      </c>
      <c r="D288" t="inlineStr">
        <is>
          <t xml:space="preserve">Inception Autograph Dual Relics</t>
        </is>
      </c>
      <c r="F288" t="str">
        <f>HYPERLINK("https://www.ebay.com/sch/i.html?_nkw=2023+Bowman+Inception+Luisangel+Acu%C3%B1a+auto&amp;mkcid=1&amp;mkrid=711-53200-19255-0&amp;siteid=0&amp;campid=5339157451&amp;toolid=10001&amp;mkevt=1&amp;customid=checklist-xlsx","Find on eBay")</f>
        <v>Find on eBay</v>
      </c>
    </row>
    <row r="289">
      <c r="A289" t="inlineStr">
        <is>
          <t xml:space="preserve">IADR-LM</t>
        </is>
      </c>
      <c r="B289" t="inlineStr">
        <is>
          <t xml:space="preserve">Lazaro Montes</t>
        </is>
      </c>
      <c r="C289" t="inlineStr">
        <is>
          <t xml:space="preserve">Seattle Mariners</t>
        </is>
      </c>
      <c r="D289" t="inlineStr">
        <is>
          <t xml:space="preserve">Inception Autograph Dual Relics</t>
        </is>
      </c>
      <c r="F289" t="str">
        <f>HYPERLINK("https://www.ebay.com/sch/i.html?_nkw=2023+Bowman+Inception+Lazaro+Montes+auto&amp;mkcid=1&amp;mkrid=711-53200-19255-0&amp;siteid=0&amp;campid=5339157451&amp;toolid=10001&amp;mkevt=1&amp;customid=checklist-xlsx","Find on eBay")</f>
        <v>Find on eBay</v>
      </c>
    </row>
    <row r="290">
      <c r="A290" t="inlineStr">
        <is>
          <t xml:space="preserve">IADR-SJJ</t>
        </is>
      </c>
      <c r="B290" t="inlineStr">
        <is>
          <t xml:space="preserve">Spencer Jones</t>
        </is>
      </c>
      <c r="C290" t="inlineStr">
        <is>
          <t xml:space="preserve">New York Yankees</t>
        </is>
      </c>
      <c r="D290" t="inlineStr">
        <is>
          <t xml:space="preserve">Inception Autograph Dual Relics</t>
        </is>
      </c>
      <c r="F290" t="str">
        <f>HYPERLINK("https://www.ebay.com/sch/i.html?_nkw=2023+Bowman+Inception+Spencer+Jones+auto&amp;mkcid=1&amp;mkrid=711-53200-19255-0&amp;siteid=0&amp;campid=5339157451&amp;toolid=10001&amp;mkevt=1&amp;customid=checklist-xlsx","Find on eBay")</f>
        <v>Find on eBay</v>
      </c>
    </row>
    <row r="291">
      <c r="A291" t="inlineStr">
        <is>
          <t xml:space="preserve">IADR-TJ</t>
        </is>
      </c>
      <c r="B291" t="inlineStr">
        <is>
          <t xml:space="preserve">Termarr Johnson</t>
        </is>
      </c>
      <c r="C291" t="inlineStr">
        <is>
          <t xml:space="preserve">Pittsburgh Pirates</t>
        </is>
      </c>
      <c r="D291" t="inlineStr">
        <is>
          <t xml:space="preserve">Inception Autograph Dual Relics</t>
        </is>
      </c>
      <c r="F291" t="str">
        <f>HYPERLINK("https://www.ebay.com/sch/i.html?_nkw=2023+Bowman+Inception+Termarr+Johnson+auto&amp;mkcid=1&amp;mkrid=711-53200-19255-0&amp;siteid=0&amp;campid=5339157451&amp;toolid=10001&amp;mkevt=1&amp;customid=checklist-xlsx","Find on eBay")</f>
        <v>Find on eBay</v>
      </c>
    </row>
    <row r="292">
      <c r="A292" t="inlineStr">
        <is>
          <t xml:space="preserve">IADR-YD</t>
        </is>
      </c>
      <c r="B292" t="inlineStr">
        <is>
          <t xml:space="preserve">Yordany De Los Santos</t>
        </is>
      </c>
      <c r="C292" t="inlineStr">
        <is>
          <t xml:space="preserve">Pittsburgh Pirates</t>
        </is>
      </c>
      <c r="D292" t="inlineStr">
        <is>
          <t xml:space="preserve">Inception Autograph Dual Relics</t>
        </is>
      </c>
      <c r="F292" t="str">
        <f>HYPERLINK("https://www.ebay.com/sch/i.html?_nkw=2023+Bowman+Inception+Yordany+De+Los+Santos+auto&amp;mkcid=1&amp;mkrid=711-53200-19255-0&amp;siteid=0&amp;campid=5339157451&amp;toolid=10001&amp;mkevt=1&amp;customid=checklist-xlsx","Find on eBay")</f>
        <v>Find on eBay</v>
      </c>
    </row>
    <row r="293">
      <c r="A293" t="inlineStr">
        <is>
          <t xml:space="preserve">IAJD-GA</t>
        </is>
      </c>
      <c r="B293" t="inlineStr">
        <is>
          <t xml:space="preserve">Anthony Gutierrez / Luisangel Acuña</t>
        </is>
      </c>
      <c r="D293" t="inlineStr">
        <is>
          <t xml:space="preserve">Inception Autograph Jumbo Dual Relic Book</t>
        </is>
      </c>
      <c r="F293" t="str">
        <f>HYPERLINK("https://www.ebay.com/sch/i.html?_nkw=2023+Bowman+Inception+Anthony+Gutierrez+Luisangel+Acu%C3%B1a+auto&amp;mkcid=1&amp;mkrid=711-53200-19255-0&amp;siteid=0&amp;campid=5339157451&amp;toolid=10001&amp;mkevt=1&amp;customid=checklist-xlsx","Find on eBay")</f>
        <v>Find on eBay</v>
      </c>
    </row>
    <row r="294">
      <c r="A294" t="inlineStr">
        <is>
          <t xml:space="preserve">IAJD-JH</t>
        </is>
      </c>
      <c r="B294" t="inlineStr">
        <is>
          <t xml:space="preserve">Jackson Holliday / Druw Jones</t>
        </is>
      </c>
      <c r="D294" t="inlineStr">
        <is>
          <t xml:space="preserve">Inception Autograph Jumbo Dual Relic Book</t>
        </is>
      </c>
      <c r="F294" t="str">
        <f>HYPERLINK("https://www.ebay.com/sch/i.html?_nkw=2023+Bowman+Inception+Jackson+Holliday+Druw+Jones+auto&amp;mkcid=1&amp;mkrid=711-53200-19255-0&amp;siteid=0&amp;campid=5339157451&amp;toolid=10001&amp;mkevt=1&amp;customid=checklist-xlsx","Find on eBay")</f>
        <v>Find on eBay</v>
      </c>
    </row>
  </sheetData>
</worksheet>
</file>